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 activeTab="1"/>
  </bookViews>
  <sheets>
    <sheet name="Matric. Pregra" sheetId="1" r:id="rId1"/>
    <sheet name="Matric Esp.-Maest.-Doct" sheetId="2" r:id="rId2"/>
  </sheets>
  <externalReferences>
    <externalReference r:id="rId3"/>
    <externalReference r:id="rId4"/>
    <externalReference r:id="rId5"/>
  </externalReferences>
  <definedNames>
    <definedName name="catego2">#REF!</definedName>
    <definedName name="CodCategoria">[1]NOMINA!$E$21:$E$73</definedName>
    <definedName name="CodContrato">[1]NOMINA!$H$21:$H$73</definedName>
    <definedName name="codigo">#REF!</definedName>
    <definedName name="DATA1">#REF!</definedName>
    <definedName name="DATA2">#REF!</definedName>
    <definedName name="DATA3">#REF!</definedName>
    <definedName name="DATA4">[2]Hoja1!#REF!</definedName>
    <definedName name="DATA5">'[3]EJE JULIO NOV'!$F$3:$F$78</definedName>
    <definedName name="NivelEstudio">[1]NOMINA!$D$21:$D$72</definedName>
    <definedName name="razon">#REF!</definedName>
    <definedName name="sueldo">#REF!</definedName>
    <definedName name="TEST0">#REF!</definedName>
    <definedName name="TESTHKEY">#REF!</definedName>
    <definedName name="TESTKEYS">#REF!</definedName>
    <definedName name="TESTVKEY">#REF!</definedName>
    <definedName name="tipo">#REF!</definedName>
    <definedName name="TipoOD">[1]NOMINA!$B$21:$B$73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5" i="2" l="1"/>
  <c r="H417" i="1" l="1"/>
  <c r="H416" i="1"/>
  <c r="H415" i="1"/>
  <c r="H412" i="1"/>
  <c r="H411" i="1"/>
  <c r="H410" i="1"/>
  <c r="H409" i="1"/>
  <c r="H408" i="1"/>
  <c r="H407" i="1"/>
  <c r="H406" i="1"/>
  <c r="H1074" i="2"/>
  <c r="I1075" i="2"/>
  <c r="G1065" i="2"/>
  <c r="G1066" i="2"/>
  <c r="H1066" i="2" s="1"/>
  <c r="I1065" i="2"/>
  <c r="I1066" i="2"/>
  <c r="G1056" i="2"/>
  <c r="I1057" i="2" s="1"/>
  <c r="G1057" i="2"/>
  <c r="H1057" i="2" s="1"/>
  <c r="G1042" i="2"/>
  <c r="I1043" i="2"/>
  <c r="I1035" i="2"/>
  <c r="G1035" i="2"/>
  <c r="I1034" i="2"/>
  <c r="G1034" i="2"/>
  <c r="I1033" i="2"/>
  <c r="G1033" i="2"/>
  <c r="I1032" i="2"/>
  <c r="G1032" i="2"/>
  <c r="I1031" i="2"/>
  <c r="G1031" i="2"/>
  <c r="I1030" i="2"/>
  <c r="G1030" i="2"/>
  <c r="I1029" i="2"/>
  <c r="G1029" i="2"/>
  <c r="I1028" i="2"/>
  <c r="G1028" i="2"/>
  <c r="I1027" i="2"/>
  <c r="G1027" i="2"/>
  <c r="I1026" i="2"/>
  <c r="G1026" i="2"/>
  <c r="I1025" i="2"/>
  <c r="G1025" i="2"/>
  <c r="G1024" i="2"/>
  <c r="I1024" i="2" s="1"/>
  <c r="G1008" i="2"/>
  <c r="I1009" i="2"/>
  <c r="G1000" i="2"/>
  <c r="I1000" i="2" s="1"/>
  <c r="H1001" i="2"/>
  <c r="G1001" i="2"/>
  <c r="G992" i="2"/>
  <c r="I992" i="2"/>
  <c r="G985" i="2"/>
  <c r="I986" i="2" s="1"/>
  <c r="G986" i="2"/>
  <c r="H986" i="2" s="1"/>
  <c r="I985" i="2"/>
  <c r="G978" i="2"/>
  <c r="G979" i="2"/>
  <c r="H979" i="2" s="1"/>
  <c r="I979" i="2"/>
  <c r="G971" i="2"/>
  <c r="G972" i="2"/>
  <c r="H972" i="2" s="1"/>
  <c r="I971" i="2"/>
  <c r="I972" i="2"/>
  <c r="G964" i="2"/>
  <c r="I964" i="2" s="1"/>
  <c r="G965" i="2"/>
  <c r="H965" i="2" s="1"/>
  <c r="G956" i="2"/>
  <c r="H956" i="2" s="1"/>
  <c r="I956" i="2"/>
  <c r="I945" i="2"/>
  <c r="H944" i="2"/>
  <c r="I938" i="2"/>
  <c r="G938" i="2"/>
  <c r="H938" i="2" s="1"/>
  <c r="I937" i="2"/>
  <c r="H937" i="2"/>
  <c r="G930" i="2"/>
  <c r="G931" i="2"/>
  <c r="H931" i="2" s="1"/>
  <c r="I930" i="2"/>
  <c r="I931" i="2"/>
  <c r="G923" i="2"/>
  <c r="I923" i="2" s="1"/>
  <c r="G924" i="2"/>
  <c r="H924" i="2" s="1"/>
  <c r="G916" i="2"/>
  <c r="H1065" i="2" l="1"/>
  <c r="I1056" i="2"/>
  <c r="H1056" i="2"/>
  <c r="H1042" i="2"/>
  <c r="H1008" i="2"/>
  <c r="H1000" i="2"/>
  <c r="I1001" i="2"/>
  <c r="H992" i="2"/>
  <c r="H985" i="2"/>
  <c r="I978" i="2"/>
  <c r="H978" i="2"/>
  <c r="H971" i="2"/>
  <c r="H964" i="2"/>
  <c r="I965" i="2"/>
  <c r="I955" i="2"/>
  <c r="H955" i="2"/>
  <c r="H930" i="2"/>
  <c r="I924" i="2"/>
  <c r="H923" i="2"/>
  <c r="G917" i="2" l="1"/>
  <c r="H917" i="2" s="1"/>
  <c r="I916" i="2"/>
  <c r="I917" i="2"/>
  <c r="G909" i="2"/>
  <c r="I909" i="2" s="1"/>
  <c r="G910" i="2"/>
  <c r="H910" i="2" s="1"/>
  <c r="G902" i="2"/>
  <c r="I903" i="2" s="1"/>
  <c r="G903" i="2"/>
  <c r="H903" i="2" s="1"/>
  <c r="I902" i="2"/>
  <c r="G895" i="2"/>
  <c r="I896" i="2" s="1"/>
  <c r="G896" i="2"/>
  <c r="H896" i="2" s="1"/>
  <c r="I895" i="2"/>
  <c r="H886" i="2"/>
  <c r="I887" i="2"/>
  <c r="I886" i="2"/>
  <c r="G857" i="2"/>
  <c r="I858" i="2"/>
  <c r="G872" i="2"/>
  <c r="I873" i="2"/>
  <c r="G840" i="2"/>
  <c r="I841" i="2"/>
  <c r="G833" i="2"/>
  <c r="H833" i="2" s="1"/>
  <c r="I833" i="2"/>
  <c r="G820" i="2"/>
  <c r="G821" i="2" s="1"/>
  <c r="G817" i="2"/>
  <c r="G818" i="2" s="1"/>
  <c r="G804" i="2"/>
  <c r="G805" i="2" s="1"/>
  <c r="H805" i="2" s="1"/>
  <c r="G801" i="2"/>
  <c r="G807" i="2" s="1"/>
  <c r="G789" i="2"/>
  <c r="H789" i="2" s="1"/>
  <c r="G786" i="2"/>
  <c r="I787" i="2" s="1"/>
  <c r="G779" i="2"/>
  <c r="I779" i="2"/>
  <c r="G768" i="2"/>
  <c r="H768" i="2" s="1"/>
  <c r="G765" i="2"/>
  <c r="G766" i="2" s="1"/>
  <c r="G758" i="2"/>
  <c r="H758" i="2" s="1"/>
  <c r="I758" i="2"/>
  <c r="G743" i="2"/>
  <c r="G744" i="2" s="1"/>
  <c r="G740" i="2"/>
  <c r="I741" i="2" s="1"/>
  <c r="G728" i="2"/>
  <c r="I729" i="2" s="1"/>
  <c r="G714" i="2"/>
  <c r="H714" i="2" s="1"/>
  <c r="G699" i="2"/>
  <c r="H699" i="2" s="1"/>
  <c r="I700" i="2"/>
  <c r="G684" i="2"/>
  <c r="I685" i="2" s="1"/>
  <c r="G677" i="2"/>
  <c r="I677" i="2" s="1"/>
  <c r="G670" i="2"/>
  <c r="I670" i="2" s="1"/>
  <c r="G671" i="2"/>
  <c r="H671" i="2" s="1"/>
  <c r="G663" i="2"/>
  <c r="I664" i="2" s="1"/>
  <c r="G664" i="2"/>
  <c r="H664" i="2" s="1"/>
  <c r="G657" i="2"/>
  <c r="H657" i="2" s="1"/>
  <c r="I657" i="2"/>
  <c r="G651" i="2"/>
  <c r="H651" i="2" s="1"/>
  <c r="G629" i="2"/>
  <c r="H629" i="2" s="1"/>
  <c r="G627" i="2"/>
  <c r="G628" i="2" s="1"/>
  <c r="I629" i="2" s="1"/>
  <c r="G624" i="2"/>
  <c r="G625" i="2" s="1"/>
  <c r="G609" i="2"/>
  <c r="I610" i="2" s="1"/>
  <c r="G588" i="2"/>
  <c r="I589" i="2" s="1"/>
  <c r="G586" i="2"/>
  <c r="I587" i="2" s="1"/>
  <c r="G583" i="2"/>
  <c r="I584" i="2" s="1"/>
  <c r="H586" i="2"/>
  <c r="G575" i="2"/>
  <c r="I575" i="2" s="1"/>
  <c r="G576" i="2"/>
  <c r="H576" i="2" s="1"/>
  <c r="G561" i="2"/>
  <c r="I562" i="2"/>
  <c r="G547" i="2"/>
  <c r="H547" i="2" s="1"/>
  <c r="G542" i="2"/>
  <c r="I543" i="2" s="1"/>
  <c r="G528" i="2"/>
  <c r="H528" i="2" s="1"/>
  <c r="G524" i="2"/>
  <c r="G531" i="2" s="1"/>
  <c r="G523" i="2"/>
  <c r="I524" i="2" s="1"/>
  <c r="G502" i="2"/>
  <c r="G503" i="2" s="1"/>
  <c r="G500" i="2"/>
  <c r="I501" i="2" s="1"/>
  <c r="G498" i="2"/>
  <c r="G499" i="2" s="1"/>
  <c r="I500" i="2" s="1"/>
  <c r="G497" i="2"/>
  <c r="I497" i="2" s="1"/>
  <c r="I503" i="2"/>
  <c r="G501" i="2"/>
  <c r="I502" i="2" s="1"/>
  <c r="I499" i="2"/>
  <c r="G480" i="2"/>
  <c r="H480" i="2" s="1"/>
  <c r="G477" i="2"/>
  <c r="I478" i="2" s="1"/>
  <c r="G460" i="2"/>
  <c r="H460" i="2" s="1"/>
  <c r="G458" i="2"/>
  <c r="I459" i="2" s="1"/>
  <c r="G457" i="2"/>
  <c r="I458" i="2" s="1"/>
  <c r="G441" i="2"/>
  <c r="G442" i="2" s="1"/>
  <c r="G443" i="2" s="1"/>
  <c r="H443" i="2" s="1"/>
  <c r="G436" i="2"/>
  <c r="I437" i="2" s="1"/>
  <c r="G413" i="2"/>
  <c r="G414" i="2" s="1"/>
  <c r="G415" i="2" s="1"/>
  <c r="G411" i="2"/>
  <c r="H411" i="2" s="1"/>
  <c r="G408" i="2"/>
  <c r="I409" i="2" s="1"/>
  <c r="G393" i="2"/>
  <c r="I394" i="2" s="1"/>
  <c r="G378" i="2"/>
  <c r="I379" i="2" s="1"/>
  <c r="G363" i="2"/>
  <c r="H363" i="2" s="1"/>
  <c r="G348" i="2"/>
  <c r="I349" i="2" s="1"/>
  <c r="G334" i="2"/>
  <c r="H334" i="2" s="1"/>
  <c r="G330" i="2"/>
  <c r="I331" i="2" s="1"/>
  <c r="G329" i="2"/>
  <c r="H329" i="2" s="1"/>
  <c r="G310" i="2"/>
  <c r="H310" i="2" s="1"/>
  <c r="G308" i="2"/>
  <c r="H308" i="2" s="1"/>
  <c r="G306" i="2"/>
  <c r="G307" i="2" s="1"/>
  <c r="G321" i="2" s="1"/>
  <c r="H321" i="2" s="1"/>
  <c r="G305" i="2"/>
  <c r="G319" i="2" s="1"/>
  <c r="I319" i="2" s="1"/>
  <c r="G286" i="2"/>
  <c r="H286" i="2" s="1"/>
  <c r="G284" i="2"/>
  <c r="G285" i="2" s="1"/>
  <c r="G292" i="2" s="1"/>
  <c r="G281" i="2"/>
  <c r="G282" i="2" s="1"/>
  <c r="G274" i="2"/>
  <c r="H274" i="2" s="1"/>
  <c r="G273" i="2"/>
  <c r="I273" i="2" s="1"/>
  <c r="G255" i="2"/>
  <c r="H255" i="2" s="1"/>
  <c r="G253" i="2"/>
  <c r="I254" i="2" s="1"/>
  <c r="G250" i="2"/>
  <c r="G251" i="2" s="1"/>
  <c r="G235" i="2"/>
  <c r="I236" i="2" s="1"/>
  <c r="G220" i="2"/>
  <c r="H220" i="2" s="1"/>
  <c r="G199" i="2"/>
  <c r="H199" i="2" s="1"/>
  <c r="G197" i="2"/>
  <c r="G198" i="2" s="1"/>
  <c r="I199" i="2" s="1"/>
  <c r="G195" i="2"/>
  <c r="G196" i="2" s="1"/>
  <c r="I197" i="2" s="1"/>
  <c r="G194" i="2"/>
  <c r="I194" i="2" s="1"/>
  <c r="I200" i="2"/>
  <c r="G179" i="2"/>
  <c r="I180" i="2" s="1"/>
  <c r="G165" i="2"/>
  <c r="H165" i="2" s="1"/>
  <c r="G161" i="2"/>
  <c r="G168" i="2" s="1"/>
  <c r="I169" i="2" s="1"/>
  <c r="G160" i="2"/>
  <c r="I161" i="2" s="1"/>
  <c r="G145" i="2"/>
  <c r="I146" i="2" s="1"/>
  <c r="G129" i="2"/>
  <c r="H129" i="2" s="1"/>
  <c r="G125" i="2"/>
  <c r="G126" i="2" s="1"/>
  <c r="G124" i="2"/>
  <c r="I124" i="2" s="1"/>
  <c r="G103" i="2"/>
  <c r="I104" i="2" s="1"/>
  <c r="G101" i="2"/>
  <c r="G102" i="2" s="1"/>
  <c r="I103" i="2" s="1"/>
  <c r="G99" i="2"/>
  <c r="G100" i="2" s="1"/>
  <c r="I101" i="2" s="1"/>
  <c r="G98" i="2"/>
  <c r="I98" i="2" s="1"/>
  <c r="G83" i="2"/>
  <c r="H83" i="2" s="1"/>
  <c r="G75" i="2"/>
  <c r="I75" i="2" s="1"/>
  <c r="G76" i="2"/>
  <c r="H76" i="2" s="1"/>
  <c r="G61" i="2"/>
  <c r="I62" i="2" s="1"/>
  <c r="G46" i="2"/>
  <c r="I47" i="2" s="1"/>
  <c r="G38" i="2"/>
  <c r="I38" i="2" s="1"/>
  <c r="G39" i="2"/>
  <c r="H39" i="2" s="1"/>
  <c r="H677" i="2" l="1"/>
  <c r="H916" i="2"/>
  <c r="I910" i="2"/>
  <c r="H909" i="2"/>
  <c r="H902" i="2"/>
  <c r="H895" i="2"/>
  <c r="G595" i="2"/>
  <c r="I596" i="2" s="1"/>
  <c r="I663" i="2"/>
  <c r="I715" i="2"/>
  <c r="I766" i="2"/>
  <c r="H857" i="2"/>
  <c r="H872" i="2"/>
  <c r="H840" i="2"/>
  <c r="I767" i="2"/>
  <c r="I772" i="2" s="1"/>
  <c r="G767" i="2"/>
  <c r="I768" i="2" s="1"/>
  <c r="I773" i="2" s="1"/>
  <c r="I196" i="2"/>
  <c r="I542" i="2"/>
  <c r="H588" i="2"/>
  <c r="I765" i="2"/>
  <c r="G543" i="2"/>
  <c r="G550" i="2" s="1"/>
  <c r="I551" i="2" s="1"/>
  <c r="I628" i="2"/>
  <c r="H728" i="2"/>
  <c r="I786" i="2"/>
  <c r="I408" i="2"/>
  <c r="G549" i="2"/>
  <c r="I549" i="2" s="1"/>
  <c r="G630" i="2"/>
  <c r="I631" i="2" s="1"/>
  <c r="I651" i="2"/>
  <c r="G787" i="2"/>
  <c r="I788" i="2" s="1"/>
  <c r="G822" i="2"/>
  <c r="H822" i="2" s="1"/>
  <c r="I822" i="2"/>
  <c r="H821" i="2"/>
  <c r="I819" i="2"/>
  <c r="H818" i="2"/>
  <c r="G819" i="2"/>
  <c r="G825" i="2"/>
  <c r="H825" i="2" s="1"/>
  <c r="I817" i="2"/>
  <c r="H820" i="2"/>
  <c r="I821" i="2"/>
  <c r="G824" i="2"/>
  <c r="H817" i="2"/>
  <c r="I818" i="2"/>
  <c r="I805" i="2"/>
  <c r="I807" i="2"/>
  <c r="I808" i="2"/>
  <c r="H807" i="2"/>
  <c r="H801" i="2"/>
  <c r="I802" i="2"/>
  <c r="I801" i="2"/>
  <c r="H804" i="2"/>
  <c r="G802" i="2"/>
  <c r="H787" i="2"/>
  <c r="G791" i="2"/>
  <c r="H786" i="2"/>
  <c r="H779" i="2"/>
  <c r="H767" i="2"/>
  <c r="G771" i="2"/>
  <c r="H771" i="2" s="1"/>
  <c r="H766" i="2"/>
  <c r="G770" i="2"/>
  <c r="H765" i="2"/>
  <c r="G745" i="2"/>
  <c r="I745" i="2"/>
  <c r="H744" i="2"/>
  <c r="I740" i="2"/>
  <c r="H743" i="2"/>
  <c r="I744" i="2"/>
  <c r="G741" i="2"/>
  <c r="G749" i="2"/>
  <c r="H740" i="2"/>
  <c r="H684" i="2"/>
  <c r="H670" i="2"/>
  <c r="I671" i="2"/>
  <c r="H663" i="2"/>
  <c r="G589" i="2"/>
  <c r="G590" i="2" s="1"/>
  <c r="H590" i="2" s="1"/>
  <c r="G200" i="2"/>
  <c r="I201" i="2" s="1"/>
  <c r="I630" i="2"/>
  <c r="G641" i="2"/>
  <c r="H641" i="2" s="1"/>
  <c r="G634" i="2"/>
  <c r="G626" i="2"/>
  <c r="I626" i="2"/>
  <c r="H625" i="2"/>
  <c r="G633" i="2"/>
  <c r="G637" i="2"/>
  <c r="G640" i="2"/>
  <c r="H624" i="2"/>
  <c r="I625" i="2"/>
  <c r="H628" i="2"/>
  <c r="G636" i="2"/>
  <c r="I624" i="2"/>
  <c r="H627" i="2"/>
  <c r="H630" i="2"/>
  <c r="H609" i="2"/>
  <c r="G587" i="2"/>
  <c r="I588" i="2" s="1"/>
  <c r="H595" i="2"/>
  <c r="I583" i="2"/>
  <c r="G584" i="2"/>
  <c r="H589" i="2"/>
  <c r="G592" i="2"/>
  <c r="G599" i="2"/>
  <c r="H583" i="2"/>
  <c r="I576" i="2"/>
  <c r="H575" i="2"/>
  <c r="H561" i="2"/>
  <c r="H549" i="2"/>
  <c r="H542" i="2"/>
  <c r="G525" i="2"/>
  <c r="G526" i="2" s="1"/>
  <c r="G533" i="2" s="1"/>
  <c r="I523" i="2"/>
  <c r="G530" i="2"/>
  <c r="I530" i="2" s="1"/>
  <c r="I532" i="2"/>
  <c r="H531" i="2"/>
  <c r="H524" i="2"/>
  <c r="I525" i="2"/>
  <c r="H523" i="2"/>
  <c r="I477" i="2"/>
  <c r="G478" i="2"/>
  <c r="I479" i="2" s="1"/>
  <c r="G514" i="2"/>
  <c r="H514" i="2" s="1"/>
  <c r="I504" i="2"/>
  <c r="G504" i="2"/>
  <c r="H504" i="2" s="1"/>
  <c r="H502" i="2"/>
  <c r="H498" i="2"/>
  <c r="G506" i="2"/>
  <c r="G510" i="2"/>
  <c r="G513" i="2"/>
  <c r="H497" i="2"/>
  <c r="I498" i="2"/>
  <c r="H501" i="2"/>
  <c r="G509" i="2"/>
  <c r="H500" i="2"/>
  <c r="G508" i="2"/>
  <c r="G515" i="2"/>
  <c r="H515" i="2" s="1"/>
  <c r="H499" i="2"/>
  <c r="H503" i="2"/>
  <c r="G507" i="2"/>
  <c r="G485" i="2"/>
  <c r="H485" i="2" s="1"/>
  <c r="G488" i="2"/>
  <c r="H488" i="2" s="1"/>
  <c r="G482" i="2"/>
  <c r="G487" i="2"/>
  <c r="H477" i="2"/>
  <c r="G461" i="2"/>
  <c r="H461" i="2" s="1"/>
  <c r="I364" i="2"/>
  <c r="G459" i="2"/>
  <c r="I460" i="2" s="1"/>
  <c r="I461" i="2"/>
  <c r="G426" i="2"/>
  <c r="I426" i="2" s="1"/>
  <c r="I436" i="2"/>
  <c r="I457" i="2"/>
  <c r="G467" i="2"/>
  <c r="H467" i="2" s="1"/>
  <c r="H458" i="2"/>
  <c r="G466" i="2"/>
  <c r="H457" i="2"/>
  <c r="G437" i="2"/>
  <c r="I438" i="2" s="1"/>
  <c r="G409" i="2"/>
  <c r="G427" i="2" s="1"/>
  <c r="H427" i="2" s="1"/>
  <c r="I442" i="2"/>
  <c r="G419" i="2"/>
  <c r="I419" i="2" s="1"/>
  <c r="G438" i="2"/>
  <c r="G439" i="2" s="1"/>
  <c r="G440" i="2" s="1"/>
  <c r="H442" i="2"/>
  <c r="I443" i="2"/>
  <c r="H441" i="2"/>
  <c r="G445" i="2"/>
  <c r="H436" i="2"/>
  <c r="G412" i="2"/>
  <c r="I413" i="2" s="1"/>
  <c r="G422" i="2"/>
  <c r="I423" i="2" s="1"/>
  <c r="H348" i="2"/>
  <c r="I412" i="2"/>
  <c r="I414" i="2"/>
  <c r="G416" i="2"/>
  <c r="I416" i="2"/>
  <c r="H415" i="2"/>
  <c r="H414" i="2"/>
  <c r="I415" i="2"/>
  <c r="H413" i="2"/>
  <c r="H408" i="2"/>
  <c r="H393" i="2"/>
  <c r="H378" i="2"/>
  <c r="I251" i="2"/>
  <c r="G167" i="2"/>
  <c r="I167" i="2" s="1"/>
  <c r="G264" i="2"/>
  <c r="I264" i="2" s="1"/>
  <c r="I250" i="2"/>
  <c r="G291" i="2"/>
  <c r="I292" i="2" s="1"/>
  <c r="G257" i="2"/>
  <c r="I257" i="2" s="1"/>
  <c r="I309" i="2"/>
  <c r="G260" i="2"/>
  <c r="I261" i="2" s="1"/>
  <c r="I306" i="2"/>
  <c r="H160" i="2"/>
  <c r="G211" i="2"/>
  <c r="I212" i="2" s="1"/>
  <c r="H253" i="2"/>
  <c r="G315" i="2"/>
  <c r="I316" i="2" s="1"/>
  <c r="I198" i="2"/>
  <c r="G254" i="2"/>
  <c r="I305" i="2"/>
  <c r="G312" i="2"/>
  <c r="I312" i="2" s="1"/>
  <c r="H273" i="2"/>
  <c r="G320" i="2"/>
  <c r="H320" i="2" s="1"/>
  <c r="G331" i="2"/>
  <c r="G332" i="2" s="1"/>
  <c r="G339" i="2" s="1"/>
  <c r="I84" i="2"/>
  <c r="I160" i="2"/>
  <c r="I221" i="2"/>
  <c r="G309" i="2"/>
  <c r="I310" i="2" s="1"/>
  <c r="G337" i="2"/>
  <c r="G336" i="2"/>
  <c r="I336" i="2" s="1"/>
  <c r="I329" i="2"/>
  <c r="I330" i="2"/>
  <c r="H330" i="2"/>
  <c r="I322" i="2"/>
  <c r="H307" i="2"/>
  <c r="I308" i="2"/>
  <c r="H319" i="2"/>
  <c r="I320" i="2"/>
  <c r="H306" i="2"/>
  <c r="I307" i="2"/>
  <c r="G314" i="2"/>
  <c r="H305" i="2"/>
  <c r="G313" i="2"/>
  <c r="H292" i="2"/>
  <c r="I293" i="2"/>
  <c r="G283" i="2"/>
  <c r="G296" i="2"/>
  <c r="H296" i="2" s="1"/>
  <c r="G289" i="2"/>
  <c r="I283" i="2"/>
  <c r="H282" i="2"/>
  <c r="H281" i="2"/>
  <c r="I282" i="2"/>
  <c r="H285" i="2"/>
  <c r="I286" i="2"/>
  <c r="I281" i="2"/>
  <c r="H284" i="2"/>
  <c r="I285" i="2"/>
  <c r="G288" i="2"/>
  <c r="G295" i="2"/>
  <c r="H295" i="2" s="1"/>
  <c r="I274" i="2"/>
  <c r="G265" i="2"/>
  <c r="H265" i="2" s="1"/>
  <c r="G252" i="2"/>
  <c r="G266" i="2" s="1"/>
  <c r="H266" i="2" s="1"/>
  <c r="H251" i="2"/>
  <c r="I252" i="2"/>
  <c r="H250" i="2"/>
  <c r="G258" i="2"/>
  <c r="H235" i="2"/>
  <c r="H195" i="2"/>
  <c r="G203" i="2"/>
  <c r="G207" i="2"/>
  <c r="G210" i="2"/>
  <c r="H194" i="2"/>
  <c r="I195" i="2"/>
  <c r="H198" i="2"/>
  <c r="G206" i="2"/>
  <c r="H197" i="2"/>
  <c r="G205" i="2"/>
  <c r="G212" i="2"/>
  <c r="H212" i="2" s="1"/>
  <c r="H196" i="2"/>
  <c r="G204" i="2"/>
  <c r="I102" i="2"/>
  <c r="I126" i="2"/>
  <c r="H179" i="2"/>
  <c r="G162" i="2"/>
  <c r="G163" i="2" s="1"/>
  <c r="G164" i="2" s="1"/>
  <c r="I162" i="2"/>
  <c r="H168" i="2"/>
  <c r="H161" i="2"/>
  <c r="H145" i="2"/>
  <c r="G134" i="2"/>
  <c r="I135" i="2" s="1"/>
  <c r="G130" i="2"/>
  <c r="H130" i="2" s="1"/>
  <c r="I130" i="2"/>
  <c r="I127" i="2"/>
  <c r="G127" i="2"/>
  <c r="G136" i="2" s="1"/>
  <c r="H125" i="2"/>
  <c r="G133" i="2"/>
  <c r="H124" i="2"/>
  <c r="I125" i="2"/>
  <c r="G135" i="2"/>
  <c r="H126" i="2"/>
  <c r="H103" i="2"/>
  <c r="G104" i="2"/>
  <c r="I100" i="2"/>
  <c r="G115" i="2"/>
  <c r="H115" i="2" s="1"/>
  <c r="H99" i="2"/>
  <c r="G107" i="2"/>
  <c r="G111" i="2"/>
  <c r="G114" i="2"/>
  <c r="H98" i="2"/>
  <c r="I99" i="2"/>
  <c r="H102" i="2"/>
  <c r="G110" i="2"/>
  <c r="H101" i="2"/>
  <c r="G109" i="2"/>
  <c r="G116" i="2"/>
  <c r="H116" i="2" s="1"/>
  <c r="H100" i="2"/>
  <c r="G108" i="2"/>
  <c r="H75" i="2"/>
  <c r="I76" i="2"/>
  <c r="H61" i="2"/>
  <c r="H46" i="2"/>
  <c r="I39" i="2"/>
  <c r="H38" i="2"/>
  <c r="I544" i="2" l="1"/>
  <c r="G792" i="2"/>
  <c r="H550" i="2"/>
  <c r="H543" i="2"/>
  <c r="G788" i="2"/>
  <c r="I789" i="2" s="1"/>
  <c r="I550" i="2"/>
  <c r="G544" i="2"/>
  <c r="G545" i="2" s="1"/>
  <c r="H545" i="2" s="1"/>
  <c r="G772" i="2"/>
  <c r="H772" i="2" s="1"/>
  <c r="G596" i="2"/>
  <c r="H596" i="2" s="1"/>
  <c r="G631" i="2"/>
  <c r="H631" i="2" s="1"/>
  <c r="I825" i="2"/>
  <c r="H824" i="2"/>
  <c r="I824" i="2"/>
  <c r="I826" i="2"/>
  <c r="I820" i="2"/>
  <c r="H819" i="2"/>
  <c r="G826" i="2"/>
  <c r="H826" i="2" s="1"/>
  <c r="G808" i="2"/>
  <c r="G803" i="2"/>
  <c r="I803" i="2"/>
  <c r="H802" i="2"/>
  <c r="I793" i="2"/>
  <c r="H792" i="2"/>
  <c r="I792" i="2"/>
  <c r="H791" i="2"/>
  <c r="I791" i="2"/>
  <c r="I771" i="2"/>
  <c r="H770" i="2"/>
  <c r="I770" i="2"/>
  <c r="I746" i="2"/>
  <c r="H745" i="2"/>
  <c r="G746" i="2"/>
  <c r="I749" i="2"/>
  <c r="I750" i="2"/>
  <c r="H749" i="2"/>
  <c r="I742" i="2"/>
  <c r="H741" i="2"/>
  <c r="G750" i="2"/>
  <c r="H750" i="2" s="1"/>
  <c r="G742" i="2"/>
  <c r="H200" i="2"/>
  <c r="H587" i="2"/>
  <c r="G201" i="2"/>
  <c r="H201" i="2" s="1"/>
  <c r="H419" i="2"/>
  <c r="G527" i="2"/>
  <c r="H527" i="2" s="1"/>
  <c r="I590" i="2"/>
  <c r="I637" i="2"/>
  <c r="H636" i="2"/>
  <c r="I640" i="2"/>
  <c r="I641" i="2"/>
  <c r="H640" i="2"/>
  <c r="I638" i="2"/>
  <c r="H637" i="2"/>
  <c r="I627" i="2"/>
  <c r="H626" i="2"/>
  <c r="G642" i="2"/>
  <c r="H642" i="2" s="1"/>
  <c r="G635" i="2"/>
  <c r="I633" i="2"/>
  <c r="I634" i="2"/>
  <c r="H633" i="2"/>
  <c r="I635" i="2"/>
  <c r="H634" i="2"/>
  <c r="I642" i="2"/>
  <c r="I585" i="2"/>
  <c r="H584" i="2"/>
  <c r="G600" i="2"/>
  <c r="H600" i="2" s="1"/>
  <c r="G593" i="2"/>
  <c r="G585" i="2"/>
  <c r="I593" i="2"/>
  <c r="H592" i="2"/>
  <c r="I592" i="2"/>
  <c r="I600" i="2"/>
  <c r="H599" i="2"/>
  <c r="I599" i="2"/>
  <c r="H525" i="2"/>
  <c r="I515" i="2"/>
  <c r="H526" i="2"/>
  <c r="G551" i="2"/>
  <c r="I552" i="2" s="1"/>
  <c r="I531" i="2"/>
  <c r="H530" i="2"/>
  <c r="G532" i="2"/>
  <c r="H532" i="2" s="1"/>
  <c r="I527" i="2"/>
  <c r="G468" i="2"/>
  <c r="H468" i="2" s="1"/>
  <c r="I526" i="2"/>
  <c r="I533" i="2"/>
  <c r="I534" i="2"/>
  <c r="H533" i="2"/>
  <c r="I528" i="2"/>
  <c r="G483" i="2"/>
  <c r="I484" i="2" s="1"/>
  <c r="I428" i="2"/>
  <c r="G410" i="2"/>
  <c r="G428" i="2" s="1"/>
  <c r="H428" i="2" s="1"/>
  <c r="G423" i="2"/>
  <c r="I424" i="2" s="1"/>
  <c r="H478" i="2"/>
  <c r="G479" i="2"/>
  <c r="H422" i="2"/>
  <c r="I510" i="2"/>
  <c r="H509" i="2"/>
  <c r="I513" i="2"/>
  <c r="I514" i="2"/>
  <c r="H513" i="2"/>
  <c r="I516" i="2"/>
  <c r="I511" i="2"/>
  <c r="H510" i="2"/>
  <c r="I508" i="2"/>
  <c r="H507" i="2"/>
  <c r="I509" i="2"/>
  <c r="H508" i="2"/>
  <c r="I506" i="2"/>
  <c r="I507" i="2"/>
  <c r="H506" i="2"/>
  <c r="I488" i="2"/>
  <c r="H487" i="2"/>
  <c r="I487" i="2"/>
  <c r="I483" i="2"/>
  <c r="H482" i="2"/>
  <c r="I482" i="2"/>
  <c r="I489" i="2"/>
  <c r="H459" i="2"/>
  <c r="H412" i="2"/>
  <c r="I427" i="2"/>
  <c r="G333" i="2"/>
  <c r="I334" i="2" s="1"/>
  <c r="H426" i="2"/>
  <c r="G448" i="2"/>
  <c r="H448" i="2" s="1"/>
  <c r="I462" i="2"/>
  <c r="G462" i="2"/>
  <c r="I468" i="2"/>
  <c r="I467" i="2"/>
  <c r="H466" i="2"/>
  <c r="I466" i="2"/>
  <c r="G420" i="2"/>
  <c r="I421" i="2" s="1"/>
  <c r="H264" i="2"/>
  <c r="I410" i="2"/>
  <c r="H437" i="2"/>
  <c r="G447" i="2"/>
  <c r="I448" i="2" s="1"/>
  <c r="I258" i="2"/>
  <c r="H409" i="2"/>
  <c r="I420" i="2"/>
  <c r="G446" i="2"/>
  <c r="H446" i="2" s="1"/>
  <c r="H439" i="2"/>
  <c r="I439" i="2"/>
  <c r="I440" i="2"/>
  <c r="H438" i="2"/>
  <c r="I441" i="2"/>
  <c r="H440" i="2"/>
  <c r="G449" i="2"/>
  <c r="I446" i="2"/>
  <c r="H445" i="2"/>
  <c r="I445" i="2"/>
  <c r="H211" i="2"/>
  <c r="I265" i="2"/>
  <c r="I417" i="2"/>
  <c r="H416" i="2"/>
  <c r="G417" i="2"/>
  <c r="H417" i="2" s="1"/>
  <c r="I168" i="2"/>
  <c r="H257" i="2"/>
  <c r="H167" i="2"/>
  <c r="G338" i="2"/>
  <c r="I339" i="2" s="1"/>
  <c r="H162" i="2"/>
  <c r="I266" i="2"/>
  <c r="H291" i="2"/>
  <c r="H331" i="2"/>
  <c r="H260" i="2"/>
  <c r="H312" i="2"/>
  <c r="G316" i="2"/>
  <c r="I317" i="2" s="1"/>
  <c r="H332" i="2"/>
  <c r="H315" i="2"/>
  <c r="I333" i="2"/>
  <c r="G170" i="2"/>
  <c r="I171" i="2" s="1"/>
  <c r="H309" i="2"/>
  <c r="I313" i="2"/>
  <c r="I332" i="2"/>
  <c r="I255" i="2"/>
  <c r="G261" i="2"/>
  <c r="H254" i="2"/>
  <c r="I321" i="2"/>
  <c r="H127" i="2"/>
  <c r="H163" i="2"/>
  <c r="I338" i="2"/>
  <c r="H337" i="2"/>
  <c r="I337" i="2"/>
  <c r="H336" i="2"/>
  <c r="I340" i="2"/>
  <c r="H339" i="2"/>
  <c r="I314" i="2"/>
  <c r="H313" i="2"/>
  <c r="I315" i="2"/>
  <c r="H314" i="2"/>
  <c r="I290" i="2"/>
  <c r="H289" i="2"/>
  <c r="I296" i="2"/>
  <c r="I295" i="2"/>
  <c r="I297" i="2"/>
  <c r="I289" i="2"/>
  <c r="H288" i="2"/>
  <c r="I288" i="2"/>
  <c r="I284" i="2"/>
  <c r="H283" i="2"/>
  <c r="G297" i="2"/>
  <c r="H297" i="2" s="1"/>
  <c r="G290" i="2"/>
  <c r="G259" i="2"/>
  <c r="I260" i="2" s="1"/>
  <c r="I253" i="2"/>
  <c r="I267" i="2"/>
  <c r="H252" i="2"/>
  <c r="I259" i="2"/>
  <c r="H258" i="2"/>
  <c r="I207" i="2"/>
  <c r="H206" i="2"/>
  <c r="I210" i="2"/>
  <c r="I211" i="2"/>
  <c r="H210" i="2"/>
  <c r="I213" i="2"/>
  <c r="I208" i="2"/>
  <c r="H207" i="2"/>
  <c r="I205" i="2"/>
  <c r="H204" i="2"/>
  <c r="I206" i="2"/>
  <c r="H205" i="2"/>
  <c r="I203" i="2"/>
  <c r="I204" i="2"/>
  <c r="H203" i="2"/>
  <c r="H134" i="2"/>
  <c r="G169" i="2"/>
  <c r="I170" i="2" s="1"/>
  <c r="I163" i="2"/>
  <c r="I164" i="2"/>
  <c r="I165" i="2"/>
  <c r="H164" i="2"/>
  <c r="G171" i="2"/>
  <c r="I131" i="2"/>
  <c r="G131" i="2"/>
  <c r="H131" i="2" s="1"/>
  <c r="I128" i="2"/>
  <c r="G128" i="2"/>
  <c r="I136" i="2"/>
  <c r="H135" i="2"/>
  <c r="I137" i="2"/>
  <c r="H136" i="2"/>
  <c r="I133" i="2"/>
  <c r="I134" i="2"/>
  <c r="H133" i="2"/>
  <c r="I105" i="2"/>
  <c r="G105" i="2"/>
  <c r="H105" i="2" s="1"/>
  <c r="H104" i="2"/>
  <c r="I116" i="2"/>
  <c r="I111" i="2"/>
  <c r="H110" i="2"/>
  <c r="I114" i="2"/>
  <c r="I115" i="2"/>
  <c r="H114" i="2"/>
  <c r="I117" i="2"/>
  <c r="I112" i="2"/>
  <c r="H111" i="2"/>
  <c r="I109" i="2"/>
  <c r="H108" i="2"/>
  <c r="I110" i="2"/>
  <c r="H109" i="2"/>
  <c r="I107" i="2"/>
  <c r="I108" i="2"/>
  <c r="H107" i="2"/>
  <c r="G546" i="2" l="1"/>
  <c r="I547" i="2" s="1"/>
  <c r="I546" i="2"/>
  <c r="H544" i="2"/>
  <c r="G552" i="2"/>
  <c r="I553" i="2" s="1"/>
  <c r="I545" i="2"/>
  <c r="I597" i="2"/>
  <c r="H788" i="2"/>
  <c r="G793" i="2"/>
  <c r="I827" i="2"/>
  <c r="I809" i="2"/>
  <c r="H808" i="2"/>
  <c r="I804" i="2"/>
  <c r="H803" i="2"/>
  <c r="G809" i="2"/>
  <c r="I743" i="2"/>
  <c r="H742" i="2"/>
  <c r="G751" i="2"/>
  <c r="H751" i="2" s="1"/>
  <c r="I751" i="2"/>
  <c r="G747" i="2"/>
  <c r="H747" i="2" s="1"/>
  <c r="I747" i="2"/>
  <c r="H746" i="2"/>
  <c r="H551" i="2"/>
  <c r="G340" i="2"/>
  <c r="I341" i="2" s="1"/>
  <c r="G534" i="2"/>
  <c r="I535" i="2" s="1"/>
  <c r="H333" i="2"/>
  <c r="I469" i="2"/>
  <c r="I636" i="2"/>
  <c r="H635" i="2"/>
  <c r="I643" i="2"/>
  <c r="I586" i="2"/>
  <c r="H585" i="2"/>
  <c r="G601" i="2"/>
  <c r="H601" i="2" s="1"/>
  <c r="G594" i="2"/>
  <c r="I594" i="2"/>
  <c r="H593" i="2"/>
  <c r="I601" i="2"/>
  <c r="H423" i="2"/>
  <c r="I447" i="2"/>
  <c r="H483" i="2"/>
  <c r="G553" i="2"/>
  <c r="I554" i="2" s="1"/>
  <c r="H546" i="2"/>
  <c r="H410" i="2"/>
  <c r="I411" i="2"/>
  <c r="G421" i="2"/>
  <c r="I422" i="2" s="1"/>
  <c r="I429" i="2"/>
  <c r="I480" i="2"/>
  <c r="G484" i="2"/>
  <c r="H420" i="2"/>
  <c r="G489" i="2"/>
  <c r="I490" i="2" s="1"/>
  <c r="I449" i="2"/>
  <c r="H479" i="2"/>
  <c r="I463" i="2"/>
  <c r="G463" i="2"/>
  <c r="H462" i="2"/>
  <c r="H447" i="2"/>
  <c r="H449" i="2"/>
  <c r="I450" i="2"/>
  <c r="H170" i="2"/>
  <c r="H338" i="2"/>
  <c r="H316" i="2"/>
  <c r="I262" i="2"/>
  <c r="H261" i="2"/>
  <c r="I291" i="2"/>
  <c r="H290" i="2"/>
  <c r="I298" i="2"/>
  <c r="H259" i="2"/>
  <c r="H169" i="2"/>
  <c r="I172" i="2"/>
  <c r="H171" i="2"/>
  <c r="I129" i="2"/>
  <c r="H128" i="2"/>
  <c r="G137" i="2"/>
  <c r="H552" i="2" l="1"/>
  <c r="I794" i="2"/>
  <c r="H793" i="2"/>
  <c r="H534" i="2"/>
  <c r="H809" i="2"/>
  <c r="I810" i="2"/>
  <c r="I752" i="2"/>
  <c r="H340" i="2"/>
  <c r="I595" i="2"/>
  <c r="H594" i="2"/>
  <c r="I602" i="2"/>
  <c r="H421" i="2"/>
  <c r="H553" i="2"/>
  <c r="H489" i="2"/>
  <c r="H484" i="2"/>
  <c r="I485" i="2"/>
  <c r="G464" i="2"/>
  <c r="H464" i="2" s="1"/>
  <c r="H463" i="2"/>
  <c r="I464" i="2"/>
  <c r="I138" i="2"/>
  <c r="H137" i="2"/>
  <c r="G20" i="2" l="1"/>
  <c r="H20" i="2" s="1"/>
  <c r="G18" i="2"/>
  <c r="G25" i="2" s="1"/>
  <c r="G16" i="2"/>
  <c r="G30" i="2" s="1"/>
  <c r="G15" i="2"/>
  <c r="G22" i="2" s="1"/>
  <c r="I22" i="2" s="1"/>
  <c r="G485" i="1"/>
  <c r="H485" i="1" s="1"/>
  <c r="G468" i="1"/>
  <c r="G469" i="1" s="1"/>
  <c r="G461" i="1"/>
  <c r="H461" i="1" s="1"/>
  <c r="G453" i="1"/>
  <c r="I454" i="1" s="1"/>
  <c r="G446" i="1"/>
  <c r="H446" i="1" s="1"/>
  <c r="G428" i="1"/>
  <c r="G429" i="1" s="1"/>
  <c r="G430" i="1" s="1"/>
  <c r="G431" i="1" s="1"/>
  <c r="G432" i="1" s="1"/>
  <c r="H432" i="1" s="1"/>
  <c r="G426" i="1"/>
  <c r="H426" i="1" s="1"/>
  <c r="G425" i="1"/>
  <c r="G439" i="1" s="1"/>
  <c r="G409" i="1"/>
  <c r="G410" i="1" s="1"/>
  <c r="G406" i="1"/>
  <c r="I407" i="1" s="1"/>
  <c r="D389" i="1"/>
  <c r="D388" i="1"/>
  <c r="G398" i="1" s="1"/>
  <c r="H398" i="1" s="1"/>
  <c r="C389" i="1"/>
  <c r="C390" i="1" s="1"/>
  <c r="G381" i="1"/>
  <c r="I382" i="1" s="1"/>
  <c r="G374" i="1"/>
  <c r="H374" i="1" s="1"/>
  <c r="G23" i="2" l="1"/>
  <c r="I24" i="2" s="1"/>
  <c r="I16" i="2"/>
  <c r="H18" i="2"/>
  <c r="G29" i="2"/>
  <c r="I31" i="2"/>
  <c r="H30" i="2"/>
  <c r="H25" i="2"/>
  <c r="I26" i="2"/>
  <c r="I19" i="2"/>
  <c r="G19" i="2"/>
  <c r="G26" i="2" s="1"/>
  <c r="I27" i="2" s="1"/>
  <c r="G17" i="2"/>
  <c r="H17" i="2" s="1"/>
  <c r="H15" i="2"/>
  <c r="I15" i="2"/>
  <c r="H22" i="2"/>
  <c r="I23" i="2"/>
  <c r="H16" i="2"/>
  <c r="I17" i="2"/>
  <c r="I486" i="1"/>
  <c r="I447" i="1"/>
  <c r="G472" i="1"/>
  <c r="I410" i="1"/>
  <c r="H425" i="1"/>
  <c r="G435" i="1"/>
  <c r="I436" i="1" s="1"/>
  <c r="G407" i="1"/>
  <c r="I408" i="1" s="1"/>
  <c r="G415" i="1"/>
  <c r="G427" i="1"/>
  <c r="H427" i="1" s="1"/>
  <c r="H428" i="1"/>
  <c r="I461" i="1"/>
  <c r="G388" i="1"/>
  <c r="H388" i="1" s="1"/>
  <c r="I406" i="1"/>
  <c r="I427" i="1"/>
  <c r="H453" i="1"/>
  <c r="I469" i="1"/>
  <c r="G470" i="1"/>
  <c r="H470" i="1" s="1"/>
  <c r="H469" i="1"/>
  <c r="I470" i="1"/>
  <c r="G411" i="1"/>
  <c r="I411" i="1"/>
  <c r="I439" i="1"/>
  <c r="H439" i="1"/>
  <c r="I440" i="1"/>
  <c r="I462" i="1"/>
  <c r="H468" i="1"/>
  <c r="G389" i="1"/>
  <c r="G390" i="1" s="1"/>
  <c r="I391" i="1" s="1"/>
  <c r="G416" i="1"/>
  <c r="I417" i="1" s="1"/>
  <c r="I425" i="1"/>
  <c r="I429" i="1"/>
  <c r="G462" i="1"/>
  <c r="G473" i="1" s="1"/>
  <c r="G408" i="1"/>
  <c r="I426" i="1"/>
  <c r="G434" i="1"/>
  <c r="H429" i="1"/>
  <c r="H430" i="1"/>
  <c r="H431" i="1"/>
  <c r="I430" i="1"/>
  <c r="I431" i="1"/>
  <c r="I432" i="1"/>
  <c r="H381" i="1"/>
  <c r="I375" i="1"/>
  <c r="C391" i="1"/>
  <c r="D391" i="1"/>
  <c r="D390" i="1"/>
  <c r="H389" i="1"/>
  <c r="I399" i="1"/>
  <c r="I398" i="1"/>
  <c r="H23" i="2" l="1"/>
  <c r="H26" i="2"/>
  <c r="G24" i="2"/>
  <c r="H24" i="2" s="1"/>
  <c r="I30" i="2"/>
  <c r="H29" i="2"/>
  <c r="I29" i="2"/>
  <c r="H19" i="2"/>
  <c r="I18" i="2"/>
  <c r="G31" i="2"/>
  <c r="I20" i="2"/>
  <c r="I25" i="2"/>
  <c r="H435" i="1"/>
  <c r="I474" i="1"/>
  <c r="H473" i="1"/>
  <c r="I473" i="1"/>
  <c r="H472" i="1"/>
  <c r="I472" i="1"/>
  <c r="H390" i="1"/>
  <c r="I416" i="1"/>
  <c r="I415" i="1"/>
  <c r="G436" i="1"/>
  <c r="H436" i="1" s="1"/>
  <c r="I389" i="1"/>
  <c r="I388" i="1"/>
  <c r="I428" i="1"/>
  <c r="G412" i="1"/>
  <c r="I412" i="1"/>
  <c r="I390" i="1"/>
  <c r="G391" i="1"/>
  <c r="I392" i="1" s="1"/>
  <c r="I437" i="1"/>
  <c r="H462" i="1"/>
  <c r="G463" i="1"/>
  <c r="G474" i="1" s="1"/>
  <c r="I463" i="1"/>
  <c r="I435" i="1"/>
  <c r="H434" i="1"/>
  <c r="I434" i="1"/>
  <c r="G417" i="1"/>
  <c r="I418" i="1" s="1"/>
  <c r="I409" i="1"/>
  <c r="C392" i="1"/>
  <c r="D392" i="1"/>
  <c r="G359" i="1"/>
  <c r="H359" i="1" s="1"/>
  <c r="G358" i="1"/>
  <c r="H358" i="1" s="1"/>
  <c r="G357" i="1"/>
  <c r="H357" i="1" s="1"/>
  <c r="G350" i="1"/>
  <c r="G361" i="1" s="1"/>
  <c r="G332" i="1"/>
  <c r="H332" i="1" s="1"/>
  <c r="G329" i="1"/>
  <c r="I330" i="1" s="1"/>
  <c r="G321" i="1"/>
  <c r="H321" i="1" s="1"/>
  <c r="G304" i="1"/>
  <c r="H304" i="1" s="1"/>
  <c r="G297" i="1"/>
  <c r="I298" i="1" s="1"/>
  <c r="G280" i="1"/>
  <c r="H280" i="1" s="1"/>
  <c r="G275" i="1"/>
  <c r="G276" i="1" s="1"/>
  <c r="G287" i="1" s="1"/>
  <c r="I288" i="1" s="1"/>
  <c r="G257" i="1"/>
  <c r="H257" i="1" s="1"/>
  <c r="G254" i="1"/>
  <c r="H254" i="1" s="1"/>
  <c r="G236" i="1"/>
  <c r="H236" i="1" s="1"/>
  <c r="G233" i="1"/>
  <c r="H233" i="1" s="1"/>
  <c r="G225" i="1"/>
  <c r="H225" i="1" s="1"/>
  <c r="D210" i="1"/>
  <c r="G209" i="1" s="1"/>
  <c r="I210" i="1" s="1"/>
  <c r="D209" i="1"/>
  <c r="C210" i="1"/>
  <c r="D211" i="1" s="1"/>
  <c r="G202" i="1"/>
  <c r="D185" i="1"/>
  <c r="D184" i="1"/>
  <c r="G184" i="1" s="1"/>
  <c r="C185" i="1"/>
  <c r="D186" i="1" s="1"/>
  <c r="G164" i="1"/>
  <c r="I165" i="1" s="1"/>
  <c r="G158" i="1"/>
  <c r="G169" i="1" s="1"/>
  <c r="G157" i="1"/>
  <c r="G149" i="1"/>
  <c r="H149" i="1" s="1"/>
  <c r="G142" i="1"/>
  <c r="I143" i="1" s="1"/>
  <c r="G129" i="1"/>
  <c r="H129" i="1" s="1"/>
  <c r="G128" i="1"/>
  <c r="H128" i="1" s="1"/>
  <c r="G127" i="1"/>
  <c r="I128" i="1" s="1"/>
  <c r="G126" i="1"/>
  <c r="I127" i="1" s="1"/>
  <c r="G125" i="1"/>
  <c r="G120" i="1"/>
  <c r="I120" i="1" s="1"/>
  <c r="D102" i="1"/>
  <c r="D101" i="1"/>
  <c r="G101" i="1" s="1"/>
  <c r="C102" i="1"/>
  <c r="D103" i="1" s="1"/>
  <c r="G79" i="1"/>
  <c r="G80" i="1" s="1"/>
  <c r="G75" i="1"/>
  <c r="H75" i="1" s="1"/>
  <c r="G72" i="1"/>
  <c r="D54" i="1"/>
  <c r="G54" i="1" s="1"/>
  <c r="D53" i="1"/>
  <c r="C54" i="1"/>
  <c r="C55" i="1" s="1"/>
  <c r="G46" i="1"/>
  <c r="H46" i="1" s="1"/>
  <c r="G20" i="1"/>
  <c r="H20" i="1" s="1"/>
  <c r="G18" i="1"/>
  <c r="H18" i="1" s="1"/>
  <c r="H31" i="2" l="1"/>
  <c r="I32" i="2"/>
  <c r="H474" i="1"/>
  <c r="I475" i="1"/>
  <c r="G392" i="1"/>
  <c r="H392" i="1" s="1"/>
  <c r="H391" i="1"/>
  <c r="I464" i="1"/>
  <c r="G464" i="1"/>
  <c r="G475" i="1" s="1"/>
  <c r="H463" i="1"/>
  <c r="I413" i="1"/>
  <c r="I350" i="1"/>
  <c r="C393" i="1"/>
  <c r="D393" i="1"/>
  <c r="I19" i="1"/>
  <c r="I258" i="1"/>
  <c r="I358" i="1"/>
  <c r="I359" i="1"/>
  <c r="I305" i="1"/>
  <c r="I329" i="1"/>
  <c r="C186" i="1"/>
  <c r="C187" i="1" s="1"/>
  <c r="C188" i="1" s="1"/>
  <c r="C189" i="1" s="1"/>
  <c r="C190" i="1" s="1"/>
  <c r="C191" i="1" s="1"/>
  <c r="C192" i="1" s="1"/>
  <c r="C193" i="1" s="1"/>
  <c r="G210" i="1"/>
  <c r="I211" i="1" s="1"/>
  <c r="G285" i="1"/>
  <c r="I285" i="1" s="1"/>
  <c r="G305" i="1"/>
  <c r="I306" i="1" s="1"/>
  <c r="H329" i="1"/>
  <c r="I362" i="1"/>
  <c r="H361" i="1"/>
  <c r="I361" i="1"/>
  <c r="I351" i="1"/>
  <c r="I297" i="1"/>
  <c r="G330" i="1"/>
  <c r="G341" i="1" s="1"/>
  <c r="H341" i="1" s="1"/>
  <c r="G340" i="1"/>
  <c r="G351" i="1"/>
  <c r="H350" i="1"/>
  <c r="I322" i="1"/>
  <c r="I333" i="1"/>
  <c r="G308" i="1"/>
  <c r="I309" i="1" s="1"/>
  <c r="G333" i="1"/>
  <c r="I237" i="1"/>
  <c r="G255" i="1"/>
  <c r="I256" i="1" s="1"/>
  <c r="H297" i="1"/>
  <c r="G76" i="1"/>
  <c r="I77" i="1" s="1"/>
  <c r="I275" i="1"/>
  <c r="G298" i="1"/>
  <c r="H308" i="1"/>
  <c r="I76" i="1"/>
  <c r="G237" i="1"/>
  <c r="I238" i="1" s="1"/>
  <c r="G286" i="1"/>
  <c r="H287" i="1"/>
  <c r="H202" i="1"/>
  <c r="I203" i="1"/>
  <c r="I255" i="1"/>
  <c r="G265" i="1"/>
  <c r="I254" i="1"/>
  <c r="I234" i="1"/>
  <c r="G244" i="1"/>
  <c r="I233" i="1"/>
  <c r="G234" i="1"/>
  <c r="G277" i="1"/>
  <c r="G288" i="1" s="1"/>
  <c r="H288" i="1" s="1"/>
  <c r="H276" i="1"/>
  <c r="I277" i="1"/>
  <c r="G281" i="1"/>
  <c r="I276" i="1"/>
  <c r="H275" i="1"/>
  <c r="I226" i="1"/>
  <c r="I281" i="1"/>
  <c r="G86" i="1"/>
  <c r="H86" i="1" s="1"/>
  <c r="G185" i="1"/>
  <c r="H185" i="1" s="1"/>
  <c r="C211" i="1"/>
  <c r="G258" i="1"/>
  <c r="I209" i="1"/>
  <c r="H209" i="1"/>
  <c r="G218" i="1"/>
  <c r="I185" i="1"/>
  <c r="H184" i="1"/>
  <c r="G195" i="1"/>
  <c r="I184" i="1"/>
  <c r="D55" i="1"/>
  <c r="H79" i="1"/>
  <c r="I129" i="1"/>
  <c r="I80" i="1"/>
  <c r="H142" i="1"/>
  <c r="G19" i="1"/>
  <c r="G31" i="1"/>
  <c r="H31" i="1" s="1"/>
  <c r="G102" i="1"/>
  <c r="H102" i="1" s="1"/>
  <c r="I121" i="1"/>
  <c r="H164" i="1"/>
  <c r="H101" i="1"/>
  <c r="I101" i="1"/>
  <c r="G112" i="1"/>
  <c r="H125" i="1"/>
  <c r="I126" i="1"/>
  <c r="C56" i="1"/>
  <c r="D56" i="1"/>
  <c r="I81" i="1"/>
  <c r="H80" i="1"/>
  <c r="I102" i="1"/>
  <c r="H157" i="1"/>
  <c r="G168" i="1"/>
  <c r="I158" i="1"/>
  <c r="I157" i="1"/>
  <c r="G21" i="1"/>
  <c r="I21" i="1"/>
  <c r="H72" i="1"/>
  <c r="G83" i="1"/>
  <c r="I72" i="1"/>
  <c r="G73" i="1"/>
  <c r="I73" i="1"/>
  <c r="G81" i="1"/>
  <c r="H81" i="1" s="1"/>
  <c r="I170" i="1"/>
  <c r="H169" i="1"/>
  <c r="G177" i="1"/>
  <c r="H120" i="1"/>
  <c r="I47" i="1"/>
  <c r="C103" i="1"/>
  <c r="G121" i="1"/>
  <c r="H126" i="1"/>
  <c r="I150" i="1"/>
  <c r="G159" i="1"/>
  <c r="H158" i="1"/>
  <c r="G131" i="1"/>
  <c r="H127" i="1"/>
  <c r="I159" i="1"/>
  <c r="G55" i="1"/>
  <c r="H54" i="1"/>
  <c r="I55" i="1"/>
  <c r="G53" i="1"/>
  <c r="G393" i="1" l="1"/>
  <c r="I342" i="1"/>
  <c r="H330" i="1"/>
  <c r="G331" i="1"/>
  <c r="G342" i="1" s="1"/>
  <c r="I393" i="1"/>
  <c r="I476" i="1"/>
  <c r="H475" i="1"/>
  <c r="D190" i="1"/>
  <c r="G465" i="1"/>
  <c r="G476" i="1" s="1"/>
  <c r="H464" i="1"/>
  <c r="I465" i="1"/>
  <c r="H210" i="1"/>
  <c r="G103" i="1"/>
  <c r="G104" i="1" s="1"/>
  <c r="I32" i="1"/>
  <c r="I331" i="1"/>
  <c r="G211" i="1"/>
  <c r="H211" i="1" s="1"/>
  <c r="G306" i="1"/>
  <c r="H306" i="1" s="1"/>
  <c r="H305" i="1"/>
  <c r="G394" i="1"/>
  <c r="H393" i="1"/>
  <c r="I394" i="1"/>
  <c r="C394" i="1"/>
  <c r="D394" i="1"/>
  <c r="I87" i="1"/>
  <c r="G362" i="1"/>
  <c r="I352" i="1"/>
  <c r="H351" i="1"/>
  <c r="G352" i="1"/>
  <c r="G87" i="1"/>
  <c r="H87" i="1" s="1"/>
  <c r="D187" i="1"/>
  <c r="I341" i="1"/>
  <c r="H340" i="1"/>
  <c r="I340" i="1"/>
  <c r="D193" i="1"/>
  <c r="D192" i="1"/>
  <c r="D189" i="1"/>
  <c r="D188" i="1"/>
  <c r="D191" i="1"/>
  <c r="H285" i="1"/>
  <c r="I286" i="1"/>
  <c r="I334" i="1"/>
  <c r="H333" i="1"/>
  <c r="G334" i="1"/>
  <c r="H331" i="1"/>
  <c r="I308" i="1"/>
  <c r="G266" i="1"/>
  <c r="H266" i="1" s="1"/>
  <c r="I289" i="1"/>
  <c r="H76" i="1"/>
  <c r="G256" i="1"/>
  <c r="H256" i="1" s="1"/>
  <c r="G238" i="1"/>
  <c r="I239" i="1" s="1"/>
  <c r="G309" i="1"/>
  <c r="G299" i="1"/>
  <c r="H298" i="1"/>
  <c r="I299" i="1"/>
  <c r="G77" i="1"/>
  <c r="I78" i="1" s="1"/>
  <c r="I186" i="1"/>
  <c r="H237" i="1"/>
  <c r="H255" i="1"/>
  <c r="H286" i="1"/>
  <c r="I287" i="1"/>
  <c r="I245" i="1"/>
  <c r="H244" i="1"/>
  <c r="I244" i="1"/>
  <c r="G186" i="1"/>
  <c r="G187" i="1" s="1"/>
  <c r="G278" i="1"/>
  <c r="G289" i="1" s="1"/>
  <c r="H277" i="1"/>
  <c r="I278" i="1"/>
  <c r="H265" i="1"/>
  <c r="I266" i="1"/>
  <c r="I265" i="1"/>
  <c r="I259" i="1"/>
  <c r="G259" i="1"/>
  <c r="H258" i="1"/>
  <c r="H281" i="1"/>
  <c r="I282" i="1"/>
  <c r="G282" i="1"/>
  <c r="G245" i="1"/>
  <c r="G235" i="1"/>
  <c r="H234" i="1"/>
  <c r="I235" i="1"/>
  <c r="G267" i="1"/>
  <c r="I103" i="1"/>
  <c r="C212" i="1"/>
  <c r="D212" i="1"/>
  <c r="I218" i="1"/>
  <c r="H218" i="1"/>
  <c r="I219" i="1"/>
  <c r="H19" i="1"/>
  <c r="G32" i="1"/>
  <c r="I20" i="1"/>
  <c r="H195" i="1"/>
  <c r="I195" i="1"/>
  <c r="I196" i="1"/>
  <c r="H177" i="1"/>
  <c r="I178" i="1"/>
  <c r="I177" i="1"/>
  <c r="G22" i="1"/>
  <c r="I22" i="1"/>
  <c r="H21" i="1"/>
  <c r="H159" i="1"/>
  <c r="G160" i="1"/>
  <c r="G170" i="1"/>
  <c r="I160" i="1"/>
  <c r="G92" i="1"/>
  <c r="I84" i="1"/>
  <c r="I83" i="1"/>
  <c r="H83" i="1"/>
  <c r="C57" i="1"/>
  <c r="D57" i="1"/>
  <c r="G122" i="1"/>
  <c r="G132" i="1"/>
  <c r="H121" i="1"/>
  <c r="I122" i="1"/>
  <c r="C104" i="1"/>
  <c r="D104" i="1"/>
  <c r="I113" i="1"/>
  <c r="I112" i="1"/>
  <c r="H112" i="1"/>
  <c r="I131" i="1"/>
  <c r="H131" i="1"/>
  <c r="I132" i="1"/>
  <c r="I74" i="1"/>
  <c r="G84" i="1"/>
  <c r="G74" i="1"/>
  <c r="H73" i="1"/>
  <c r="I169" i="1"/>
  <c r="H168" i="1"/>
  <c r="I168" i="1"/>
  <c r="H55" i="1"/>
  <c r="I56" i="1"/>
  <c r="G56" i="1"/>
  <c r="I53" i="1"/>
  <c r="I64" i="1" s="1"/>
  <c r="G64" i="1"/>
  <c r="H64" i="1" s="1"/>
  <c r="H53" i="1"/>
  <c r="I54" i="1"/>
  <c r="I65" i="1" s="1"/>
  <c r="I332" i="1" l="1"/>
  <c r="I477" i="1"/>
  <c r="H476" i="1"/>
  <c r="H103" i="1"/>
  <c r="I104" i="1"/>
  <c r="I257" i="1"/>
  <c r="I212" i="1"/>
  <c r="G466" i="1"/>
  <c r="G477" i="1" s="1"/>
  <c r="H465" i="1"/>
  <c r="I466" i="1"/>
  <c r="G212" i="1"/>
  <c r="G213" i="1" s="1"/>
  <c r="G239" i="1"/>
  <c r="H239" i="1" s="1"/>
  <c r="H186" i="1"/>
  <c r="G395" i="1"/>
  <c r="H394" i="1"/>
  <c r="I395" i="1"/>
  <c r="C395" i="1"/>
  <c r="D395" i="1"/>
  <c r="I363" i="1"/>
  <c r="H362" i="1"/>
  <c r="G363" i="1"/>
  <c r="H352" i="1"/>
  <c r="G353" i="1"/>
  <c r="I353" i="1"/>
  <c r="I88" i="1"/>
  <c r="H238" i="1"/>
  <c r="H77" i="1"/>
  <c r="I267" i="1"/>
  <c r="H334" i="1"/>
  <c r="G335" i="1"/>
  <c r="I335" i="1"/>
  <c r="H342" i="1"/>
  <c r="I343" i="1"/>
  <c r="I310" i="1"/>
  <c r="H309" i="1"/>
  <c r="G78" i="1"/>
  <c r="I79" i="1" s="1"/>
  <c r="I290" i="1"/>
  <c r="H289" i="1"/>
  <c r="G88" i="1"/>
  <c r="H88" i="1" s="1"/>
  <c r="G300" i="1"/>
  <c r="H299" i="1"/>
  <c r="I300" i="1"/>
  <c r="G310" i="1"/>
  <c r="I246" i="1"/>
  <c r="H245" i="1"/>
  <c r="G283" i="1"/>
  <c r="H283" i="1" s="1"/>
  <c r="H282" i="1"/>
  <c r="I283" i="1"/>
  <c r="I187" i="1"/>
  <c r="H235" i="1"/>
  <c r="I236" i="1"/>
  <c r="G246" i="1"/>
  <c r="I268" i="1"/>
  <c r="H267" i="1"/>
  <c r="G279" i="1"/>
  <c r="H278" i="1"/>
  <c r="I279" i="1"/>
  <c r="C213" i="1"/>
  <c r="D213" i="1"/>
  <c r="G260" i="1"/>
  <c r="I260" i="1"/>
  <c r="H259" i="1"/>
  <c r="I213" i="1"/>
  <c r="H212" i="1"/>
  <c r="G188" i="1"/>
  <c r="H187" i="1"/>
  <c r="I188" i="1"/>
  <c r="I33" i="1"/>
  <c r="H32" i="1"/>
  <c r="G85" i="1"/>
  <c r="H74" i="1"/>
  <c r="I75" i="1"/>
  <c r="H170" i="1"/>
  <c r="I171" i="1"/>
  <c r="G105" i="1"/>
  <c r="I105" i="1"/>
  <c r="H104" i="1"/>
  <c r="H84" i="1"/>
  <c r="I85" i="1"/>
  <c r="G93" i="1"/>
  <c r="I133" i="1"/>
  <c r="H132" i="1"/>
  <c r="G161" i="1"/>
  <c r="G171" i="1"/>
  <c r="I161" i="1"/>
  <c r="H160" i="1"/>
  <c r="G23" i="1"/>
  <c r="H22" i="1"/>
  <c r="I23" i="1"/>
  <c r="C105" i="1"/>
  <c r="D105" i="1"/>
  <c r="G123" i="1"/>
  <c r="G133" i="1"/>
  <c r="H122" i="1"/>
  <c r="I123" i="1"/>
  <c r="C58" i="1"/>
  <c r="D58" i="1"/>
  <c r="I93" i="1"/>
  <c r="H92" i="1"/>
  <c r="I92" i="1"/>
  <c r="G57" i="1"/>
  <c r="I57" i="1"/>
  <c r="H56" i="1"/>
  <c r="I478" i="1" l="1"/>
  <c r="H477" i="1"/>
  <c r="I89" i="1"/>
  <c r="H78" i="1"/>
  <c r="G89" i="1"/>
  <c r="I90" i="1" s="1"/>
  <c r="G467" i="1"/>
  <c r="G478" i="1" s="1"/>
  <c r="H466" i="1"/>
  <c r="I467" i="1"/>
  <c r="G240" i="1"/>
  <c r="I241" i="1" s="1"/>
  <c r="I240" i="1"/>
  <c r="G396" i="1"/>
  <c r="H396" i="1" s="1"/>
  <c r="H395" i="1"/>
  <c r="I396" i="1"/>
  <c r="C396" i="1"/>
  <c r="D396" i="1"/>
  <c r="G354" i="1"/>
  <c r="G364" i="1"/>
  <c r="H353" i="1"/>
  <c r="I354" i="1"/>
  <c r="H363" i="1"/>
  <c r="I364" i="1"/>
  <c r="G336" i="1"/>
  <c r="H335" i="1"/>
  <c r="I336" i="1"/>
  <c r="G301" i="1"/>
  <c r="H300" i="1"/>
  <c r="I301" i="1"/>
  <c r="G311" i="1"/>
  <c r="H310" i="1"/>
  <c r="I311" i="1"/>
  <c r="H260" i="1"/>
  <c r="G261" i="1"/>
  <c r="I261" i="1"/>
  <c r="H246" i="1"/>
  <c r="I247" i="1"/>
  <c r="H279" i="1"/>
  <c r="I280" i="1"/>
  <c r="G241" i="1"/>
  <c r="C214" i="1"/>
  <c r="D214" i="1"/>
  <c r="G214" i="1"/>
  <c r="I214" i="1"/>
  <c r="H213" i="1"/>
  <c r="G189" i="1"/>
  <c r="I189" i="1"/>
  <c r="H188" i="1"/>
  <c r="H89" i="1"/>
  <c r="H133" i="1"/>
  <c r="I134" i="1"/>
  <c r="C59" i="1"/>
  <c r="D59" i="1"/>
  <c r="G124" i="1"/>
  <c r="I124" i="1"/>
  <c r="G134" i="1"/>
  <c r="H123" i="1"/>
  <c r="I172" i="1"/>
  <c r="H171" i="1"/>
  <c r="H93" i="1"/>
  <c r="I94" i="1"/>
  <c r="H23" i="1"/>
  <c r="I24" i="1"/>
  <c r="G24" i="1"/>
  <c r="H24" i="1" s="1"/>
  <c r="G162" i="1"/>
  <c r="G172" i="1"/>
  <c r="I162" i="1"/>
  <c r="H161" i="1"/>
  <c r="H105" i="1"/>
  <c r="G106" i="1"/>
  <c r="I106" i="1"/>
  <c r="C106" i="1"/>
  <c r="D106" i="1"/>
  <c r="I86" i="1"/>
  <c r="G94" i="1"/>
  <c r="H85" i="1"/>
  <c r="G58" i="1"/>
  <c r="H57" i="1"/>
  <c r="I58" i="1"/>
  <c r="H240" i="1" l="1"/>
  <c r="H478" i="1"/>
  <c r="I479" i="1"/>
  <c r="I468" i="1"/>
  <c r="H467" i="1"/>
  <c r="G355" i="1"/>
  <c r="G365" i="1"/>
  <c r="H354" i="1"/>
  <c r="I355" i="1"/>
  <c r="I365" i="1"/>
  <c r="H364" i="1"/>
  <c r="G337" i="1"/>
  <c r="H336" i="1"/>
  <c r="I337" i="1"/>
  <c r="I312" i="1"/>
  <c r="H311" i="1"/>
  <c r="G302" i="1"/>
  <c r="I302" i="1"/>
  <c r="G312" i="1"/>
  <c r="H301" i="1"/>
  <c r="G242" i="1"/>
  <c r="H242" i="1" s="1"/>
  <c r="I242" i="1"/>
  <c r="H241" i="1"/>
  <c r="C215" i="1"/>
  <c r="D215" i="1"/>
  <c r="H261" i="1"/>
  <c r="I262" i="1"/>
  <c r="G262" i="1"/>
  <c r="G215" i="1"/>
  <c r="H214" i="1"/>
  <c r="I215" i="1"/>
  <c r="G190" i="1"/>
  <c r="H189" i="1"/>
  <c r="I190" i="1"/>
  <c r="I95" i="1"/>
  <c r="H94" i="1"/>
  <c r="H106" i="1"/>
  <c r="I107" i="1"/>
  <c r="G107" i="1"/>
  <c r="H172" i="1"/>
  <c r="I173" i="1"/>
  <c r="H124" i="1"/>
  <c r="G135" i="1"/>
  <c r="I125" i="1"/>
  <c r="G163" i="1"/>
  <c r="G173" i="1"/>
  <c r="H162" i="1"/>
  <c r="I163" i="1"/>
  <c r="C107" i="1"/>
  <c r="D107" i="1"/>
  <c r="I135" i="1"/>
  <c r="H134" i="1"/>
  <c r="C60" i="1"/>
  <c r="D60" i="1"/>
  <c r="G59" i="1"/>
  <c r="H58" i="1"/>
  <c r="I59" i="1"/>
  <c r="G356" i="1" l="1"/>
  <c r="G366" i="1"/>
  <c r="I356" i="1"/>
  <c r="H355" i="1"/>
  <c r="I366" i="1"/>
  <c r="H365" i="1"/>
  <c r="G338" i="1"/>
  <c r="H338" i="1" s="1"/>
  <c r="I338" i="1"/>
  <c r="H337" i="1"/>
  <c r="G303" i="1"/>
  <c r="G313" i="1"/>
  <c r="H302" i="1"/>
  <c r="I303" i="1"/>
  <c r="I313" i="1"/>
  <c r="H312" i="1"/>
  <c r="H262" i="1"/>
  <c r="I263" i="1"/>
  <c r="G263" i="1"/>
  <c r="H263" i="1" s="1"/>
  <c r="C216" i="1"/>
  <c r="D216" i="1"/>
  <c r="G216" i="1"/>
  <c r="H216" i="1" s="1"/>
  <c r="I216" i="1"/>
  <c r="H215" i="1"/>
  <c r="G191" i="1"/>
  <c r="I191" i="1"/>
  <c r="H190" i="1"/>
  <c r="I174" i="1"/>
  <c r="H173" i="1"/>
  <c r="C61" i="1"/>
  <c r="D61" i="1"/>
  <c r="C108" i="1"/>
  <c r="D108" i="1"/>
  <c r="G165" i="1"/>
  <c r="G174" i="1"/>
  <c r="H163" i="1"/>
  <c r="I164" i="1"/>
  <c r="H135" i="1"/>
  <c r="I136" i="1"/>
  <c r="H107" i="1"/>
  <c r="G108" i="1"/>
  <c r="I108" i="1"/>
  <c r="G60" i="1"/>
  <c r="H59" i="1"/>
  <c r="I60" i="1"/>
  <c r="G367" i="1" l="1"/>
  <c r="H356" i="1"/>
  <c r="I357" i="1"/>
  <c r="I367" i="1"/>
  <c r="H366" i="1"/>
  <c r="I314" i="1"/>
  <c r="H313" i="1"/>
  <c r="H303" i="1"/>
  <c r="I304" i="1"/>
  <c r="G314" i="1"/>
  <c r="G192" i="1"/>
  <c r="H191" i="1"/>
  <c r="I192" i="1"/>
  <c r="H108" i="1"/>
  <c r="G109" i="1"/>
  <c r="I109" i="1"/>
  <c r="H174" i="1"/>
  <c r="I175" i="1"/>
  <c r="G166" i="1"/>
  <c r="H166" i="1" s="1"/>
  <c r="I166" i="1"/>
  <c r="H165" i="1"/>
  <c r="C62" i="1"/>
  <c r="D62" i="1"/>
  <c r="C109" i="1"/>
  <c r="D109" i="1"/>
  <c r="G61" i="1"/>
  <c r="I61" i="1"/>
  <c r="H60" i="1"/>
  <c r="H367" i="1" l="1"/>
  <c r="I368" i="1"/>
  <c r="H314" i="1"/>
  <c r="I315" i="1"/>
  <c r="G193" i="1"/>
  <c r="H193" i="1" s="1"/>
  <c r="H192" i="1"/>
  <c r="I193" i="1"/>
  <c r="H109" i="1"/>
  <c r="G110" i="1"/>
  <c r="I110" i="1"/>
  <c r="C110" i="1"/>
  <c r="D110" i="1"/>
  <c r="G62" i="1"/>
  <c r="H62" i="1" s="1"/>
  <c r="H61" i="1"/>
  <c r="I62" i="1"/>
  <c r="G13" i="1"/>
  <c r="H13" i="1" s="1"/>
  <c r="H110" i="1" l="1"/>
  <c r="G26" i="1"/>
  <c r="I14" i="1"/>
  <c r="G14" i="1"/>
  <c r="I13" i="1"/>
  <c r="I15" i="1" l="1"/>
  <c r="G15" i="1"/>
  <c r="G27" i="1"/>
  <c r="H14" i="1"/>
  <c r="I27" i="1"/>
  <c r="I26" i="1"/>
  <c r="G35" i="1"/>
  <c r="H26" i="1"/>
  <c r="I16" i="1" l="1"/>
  <c r="G28" i="1"/>
  <c r="H15" i="1"/>
  <c r="G16" i="1"/>
  <c r="I36" i="1"/>
  <c r="I35" i="1"/>
  <c r="H35" i="1"/>
  <c r="I28" i="1"/>
  <c r="G36" i="1"/>
  <c r="H27" i="1"/>
  <c r="G29" i="1" l="1"/>
  <c r="H16" i="1"/>
  <c r="G17" i="1"/>
  <c r="I17" i="1"/>
  <c r="I29" i="1"/>
  <c r="G37" i="1"/>
  <c r="H28" i="1"/>
  <c r="H36" i="1"/>
  <c r="I37" i="1"/>
  <c r="I18" i="1" l="1"/>
  <c r="G30" i="1"/>
  <c r="H17" i="1"/>
  <c r="I38" i="1"/>
  <c r="H37" i="1"/>
  <c r="I30" i="1"/>
  <c r="G38" i="1"/>
  <c r="H29" i="1"/>
  <c r="H38" i="1" l="1"/>
  <c r="I39" i="1"/>
  <c r="I31" i="1"/>
  <c r="G39" i="1"/>
  <c r="H30" i="1"/>
  <c r="I40" i="1" l="1"/>
  <c r="H39" i="1"/>
</calcChain>
</file>

<file path=xl/sharedStrings.xml><?xml version="1.0" encoding="utf-8"?>
<sst xmlns="http://schemas.openxmlformats.org/spreadsheetml/2006/main" count="3324" uniqueCount="195">
  <si>
    <t>PREGRADO</t>
  </si>
  <si>
    <t xml:space="preserve"> </t>
  </si>
  <si>
    <t xml:space="preserve">  MEDICINA</t>
  </si>
  <si>
    <t>DURACION 12 SEMESTRES</t>
  </si>
  <si>
    <t>SEMESTRE</t>
  </si>
  <si>
    <t>VALOR SEMESTRE</t>
  </si>
  <si>
    <t>1ER  PERIODO ACAD.</t>
  </si>
  <si>
    <t>2DO  PERIODO ACAD.</t>
  </si>
  <si>
    <t>%INC</t>
  </si>
  <si>
    <t>COHORTE 2011-01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</si>
  <si>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</si>
  <si>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</si>
  <si>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</si>
  <si>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</si>
  <si>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</si>
  <si>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</si>
  <si>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</si>
  <si>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</si>
  <si>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</si>
  <si>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</si>
  <si>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</si>
  <si>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</si>
  <si>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COHORTE 2014-01</t>
  </si>
  <si>
    <t>COHORTE 2015-01</t>
  </si>
  <si>
    <t xml:space="preserve">   INSTRUMENTACION  QUIRURGICA</t>
  </si>
  <si>
    <t>DURACION 8 SEMESTRES</t>
  </si>
  <si>
    <t>I-VIII</t>
  </si>
  <si>
    <t xml:space="preserve">  OPTOMETRIA</t>
  </si>
  <si>
    <t>DURACION 10 SEMESTRES</t>
  </si>
  <si>
    <t>I-X</t>
  </si>
  <si>
    <t xml:space="preserve">  ODONTOLOGIA</t>
  </si>
  <si>
    <t>COHORTE ANTIGUA</t>
  </si>
  <si>
    <t>COHORTE 2016-01</t>
  </si>
  <si>
    <t xml:space="preserve">    ENFERMERIA</t>
  </si>
  <si>
    <t xml:space="preserve">   BIOLOGIA</t>
  </si>
  <si>
    <t xml:space="preserve"> COHORTE 2015-01</t>
  </si>
  <si>
    <t>MATEMATICAS</t>
  </si>
  <si>
    <t>DURACION 9 SEMESTRES</t>
  </si>
  <si>
    <t>I-IX</t>
  </si>
  <si>
    <t>ESTADISTICA</t>
  </si>
  <si>
    <t xml:space="preserve">   PSICOLOGIA DIURNO</t>
  </si>
  <si>
    <t xml:space="preserve"> COHORTE 2014-01</t>
  </si>
  <si>
    <t xml:space="preserve">   PSICOLOGIA NOCTURNO</t>
  </si>
  <si>
    <t xml:space="preserve"> FILOSOFIA</t>
  </si>
  <si>
    <t xml:space="preserve"> DERECHO</t>
  </si>
  <si>
    <t>DURACION 10 SEMESTRE</t>
  </si>
  <si>
    <t>I-V</t>
  </si>
  <si>
    <t>I-VI</t>
  </si>
  <si>
    <t xml:space="preserve"> CIENCIA POLITICA</t>
  </si>
  <si>
    <t>DURACION 8 SEMESTRE</t>
  </si>
  <si>
    <t>I-II</t>
  </si>
  <si>
    <t xml:space="preserve"> LICENCIATURA EN PEDAGOGIA INFANTIL</t>
  </si>
  <si>
    <t xml:space="preserve"> COHORTE ANTIGUA</t>
  </si>
  <si>
    <t xml:space="preserve"> LIC. EN EDUC, BILINGÜE CON ENFASIS EN INGLES</t>
  </si>
  <si>
    <t>BIOINGENIERIA</t>
  </si>
  <si>
    <t xml:space="preserve">   INGENIERIA AMBIENTAL</t>
  </si>
  <si>
    <t xml:space="preserve"> INGENIERIA ELECTRONICA DIURNO</t>
  </si>
  <si>
    <t xml:space="preserve">  INGENIERIA ELECTRONICA NOCTURNO</t>
  </si>
  <si>
    <t xml:space="preserve">   INGENIERIA INDUSTRIAL</t>
  </si>
  <si>
    <t xml:space="preserve">   INGENIERIA DE SISTEMAS DIURNO</t>
  </si>
  <si>
    <t xml:space="preserve">   INGENIERIA DE SISTEMAS NOCTURNO</t>
  </si>
  <si>
    <t>DURACION 11 SEMESTRES</t>
  </si>
  <si>
    <t>I-XI</t>
  </si>
  <si>
    <t xml:space="preserve">  ADMINISTRACION DE EMPRESAS</t>
  </si>
  <si>
    <t>NEGOCIOS INTERNACIONALES</t>
  </si>
  <si>
    <t>I-III</t>
  </si>
  <si>
    <t>I-IV</t>
  </si>
  <si>
    <t>COHORTHE 2016-01</t>
  </si>
  <si>
    <t xml:space="preserve">  ARTE DRAMATICO</t>
  </si>
  <si>
    <t xml:space="preserve">  ARTES PLASTICAS</t>
  </si>
  <si>
    <t xml:space="preserve">  FORMACION MUSICAL</t>
  </si>
  <si>
    <t xml:space="preserve">  DISEÑO INDUSTRIAL</t>
  </si>
  <si>
    <t>DISEÑO DE COMUNICACIÓN</t>
  </si>
  <si>
    <t xml:space="preserve">ESPECIALIZACIONES-MAESTRIAS Y DOCTORADOS </t>
  </si>
  <si>
    <t>MEDICO QUIRURGICOS MEDICINA</t>
  </si>
  <si>
    <t>ANESTESIA Y REANIMACION</t>
  </si>
  <si>
    <t>DURACION 6 SEMESTRES</t>
  </si>
  <si>
    <t>1ER PERIODO ACAD.</t>
  </si>
  <si>
    <t>2DO PERIODO ACAD,</t>
  </si>
  <si>
    <t>% INC</t>
  </si>
  <si>
    <t>ANESTESIA CARDIOVASCULAR Y TORAXICA</t>
  </si>
  <si>
    <t>DURACION 2 SEMESTRES</t>
  </si>
  <si>
    <t xml:space="preserve">CARDIOLOGIA </t>
  </si>
  <si>
    <t>DURACION 4 SEMESTRES</t>
  </si>
  <si>
    <t>CARDIOLOGIA PEDIATRICA</t>
  </si>
  <si>
    <t>CIRUGIA DE MANO</t>
  </si>
  <si>
    <t>CIRUGIA DE TORAX</t>
  </si>
  <si>
    <t>CIRUGIA GENERAL</t>
  </si>
  <si>
    <t>CIRUGIA PLASTICA RECONSTRUCTIVA Y ESTETICA</t>
  </si>
  <si>
    <t>CIRUGIA VASCULAR Y ANGIOLOGIA</t>
  </si>
  <si>
    <t>DERMATOLOGIA</t>
  </si>
  <si>
    <t>GASTROENTEROLOGIA PEDIATRICA</t>
  </si>
  <si>
    <t>GINECOLOGIA Y OBSTETRICIA</t>
  </si>
  <si>
    <t>INFECTOLOGIA PEDIATRICA</t>
  </si>
  <si>
    <t>MEDICINA CRITICA Y CUIDADOS INTENSIVOS PEDIATRICOS</t>
  </si>
  <si>
    <t>MEDICINA DEL DEPORTE</t>
  </si>
  <si>
    <t xml:space="preserve"> COHORTE 2016-01</t>
  </si>
  <si>
    <t>MEDICINA DEL DOLOR Y CUIDADOS PALIATIVOS</t>
  </si>
  <si>
    <t>MEDICINA FAMILIAR</t>
  </si>
  <si>
    <t xml:space="preserve"> MEDICINA  FISICA Y REHABILITACION</t>
  </si>
  <si>
    <t>MEDICINA INTERNA</t>
  </si>
  <si>
    <t>NEFROLOGIA PEDIATRICA</t>
  </si>
  <si>
    <t>NEONATOLOGIA</t>
  </si>
  <si>
    <t>NEUMOLOGIA</t>
  </si>
  <si>
    <t>NEUMOLOGIA PEDIATRICA</t>
  </si>
  <si>
    <t>NEUROCIRUGIA</t>
  </si>
  <si>
    <t>NEUROLOGIA</t>
  </si>
  <si>
    <t>OFTALMOLOGIA</t>
  </si>
  <si>
    <t xml:space="preserve">  ONCOLOGIA CLINICA</t>
  </si>
  <si>
    <t>ORTOPEDIA Y TRAUMATOLOGIA</t>
  </si>
  <si>
    <t>PEDIATRIA</t>
  </si>
  <si>
    <t>PSIQUIATRIA</t>
  </si>
  <si>
    <t>PSIQUIATRIA INFANTIL</t>
  </si>
  <si>
    <t>2DO PERIODO ACAD.</t>
  </si>
  <si>
    <t>PSIQUIATRIA DE ENLACE</t>
  </si>
  <si>
    <t>RADIOLOGIA E IMAGENES DIAGNOSTICAS</t>
  </si>
  <si>
    <t>REUMATOLOGIA PEDIATRICA</t>
  </si>
  <si>
    <t>UROLOGIA</t>
  </si>
  <si>
    <t xml:space="preserve"> INTERDISCIPLINARIOS</t>
  </si>
  <si>
    <t xml:space="preserve"> ERGONOMIA</t>
  </si>
  <si>
    <t>DURACION 3 SEMESTRES</t>
  </si>
  <si>
    <t>GERENCIA DE LA CALIDAD EN SALUD</t>
  </si>
  <si>
    <t>HIGIENE Y SEGURIDAD INDUSTRIAL</t>
  </si>
  <si>
    <t>SALUD COMUNITARIA FAMILIAR</t>
  </si>
  <si>
    <t>SALUD OCUPACIONAL</t>
  </si>
  <si>
    <t>MAESTRIA EN EPIDEMIOLOGIA</t>
  </si>
  <si>
    <t>10.7 SMMLV</t>
  </si>
  <si>
    <t>MAESTRIA EN CIENCIAS BIOMEDICAS</t>
  </si>
  <si>
    <t>9,4 SMMLV</t>
  </si>
  <si>
    <t>MAESTRIA EN SALUD PUBLICA</t>
  </si>
  <si>
    <t>9,6 SMMLV</t>
  </si>
  <si>
    <t>DOCTORADO EN CIENCIAS BIOMEDICAS</t>
  </si>
  <si>
    <t>ODONTOLOGIA</t>
  </si>
  <si>
    <t>CIRUGIA ORAL Y MAXILOFACIAL</t>
  </si>
  <si>
    <t>ENDODONCIA</t>
  </si>
  <si>
    <t>ODONTOLOGIA PEDIATRICA</t>
  </si>
  <si>
    <t>ORTODONCIA</t>
  </si>
  <si>
    <t>PATOLOGIA ORAL Y MEDIOS DIAGN.</t>
  </si>
  <si>
    <t xml:space="preserve">SEMESTRE </t>
  </si>
  <si>
    <t>PERIODONCIA Y MEDICINA ORAL</t>
  </si>
  <si>
    <t>DURACION 5 SEMESTRES</t>
  </si>
  <si>
    <t>PROSTODONCIA</t>
  </si>
  <si>
    <t>OPERATORIA DENTAL ESTETICA</t>
  </si>
  <si>
    <t>MAESTRIA EN CIENCIAS  ODONTOLOGICAS</t>
  </si>
  <si>
    <t>10,2 SMMLV</t>
  </si>
  <si>
    <t>ENFERMERIA</t>
  </si>
  <si>
    <t>MAESTRIA EN SALUD SEXUAL Y REPRODUCTIVA</t>
  </si>
  <si>
    <t>9,5 SMMLV</t>
  </si>
  <si>
    <t>MAESTRIA EN SALUD  MENTAL</t>
  </si>
  <si>
    <t>PSICOLOGIA</t>
  </si>
  <si>
    <t>PSICOLOGIA DEL DEPORTE</t>
  </si>
  <si>
    <t>PSICOLOGIA MEDICA Y DE LA SALUD</t>
  </si>
  <si>
    <t xml:space="preserve">PSICOLOGIA OCUPACIONAL Y ORGANIZACIONAL </t>
  </si>
  <si>
    <t>PSIC.SOCIAL,COOPER.Y GESTION COMUNITARIA</t>
  </si>
  <si>
    <t>PSIC.CLINICA Y AUTOEFICACIA PERSONAL</t>
  </si>
  <si>
    <t>PSIC.CLINICA Y DESARROLLO INFANTIL</t>
  </si>
  <si>
    <t>INVEST DE MERCADOS Y DEL CONSUMO</t>
  </si>
  <si>
    <t>MAESTRIA EN PSICOLOGIA</t>
  </si>
  <si>
    <t>FAC.CIENCIAS ECONOMICAS</t>
  </si>
  <si>
    <t>GERENCIA DE MARKETING FARMACEUTICO</t>
  </si>
  <si>
    <t>FACULTAD DE INGENIERIAS</t>
  </si>
  <si>
    <t xml:space="preserve">GERENCIA DE PRODUCCION </t>
  </si>
  <si>
    <t>GERENCIA DE PROYECTOS</t>
  </si>
  <si>
    <t>DISEÑO DE REDES TELEMATICAS</t>
  </si>
  <si>
    <t>SEGURIDAD DE REDES TELEMATICAS</t>
  </si>
  <si>
    <t>MAESTRIA EN GESTION EMPRESARIAL AMBIENTAL</t>
  </si>
  <si>
    <t>FACULTAD DE EDUCACION</t>
  </si>
  <si>
    <t xml:space="preserve">ESPECIALIZACION DOCENCIA UNIVERSITARIA </t>
  </si>
  <si>
    <t>MAESTRIA EN DOCENCIA DE LA EDUCACION SUPERIOR</t>
  </si>
  <si>
    <t>DURACION  4 SEMESTRES</t>
  </si>
  <si>
    <t>8,4 SMMLV</t>
  </si>
  <si>
    <t>BIOETICA</t>
  </si>
  <si>
    <t>DOCTORADO EN BIOETICA</t>
  </si>
  <si>
    <t>13,1 SMMLV</t>
  </si>
  <si>
    <t>6,55 SMMLV</t>
  </si>
  <si>
    <t>MAESTRIA EN  BIOETICA</t>
  </si>
  <si>
    <t xml:space="preserve">DURACION 4 SEMESTRES </t>
  </si>
  <si>
    <t>7,6 SMMLV</t>
  </si>
  <si>
    <t>ESPECIALIZACION EN BIOETICA</t>
  </si>
  <si>
    <t>HUMANIDADES</t>
  </si>
  <si>
    <t>FILOSOFIA DE LA CIENCIA</t>
  </si>
  <si>
    <t> SEMESTRE</t>
  </si>
  <si>
    <t> VALOR SEMESTRE </t>
  </si>
  <si>
    <t>NUEVA COHORTE  2017-01</t>
  </si>
  <si>
    <t>NUEVA COHORTE 2016-01</t>
  </si>
  <si>
    <t>NUEVA  COHORTE 2016-01</t>
  </si>
  <si>
    <t>NUEVA COHORTHE 2016-01</t>
  </si>
  <si>
    <t>VALOR MATRÍCULAS</t>
  </si>
  <si>
    <t>NUEVA COHORTE  2016-01</t>
  </si>
  <si>
    <t>MEDICINA CRITICA Y CUIDADOS INTENSIVOS</t>
  </si>
  <si>
    <t>ESPECIALIZACIÓN EN SEGURIDAD DEL PACIENTE</t>
  </si>
  <si>
    <t>DURACION  12 SEMESTRES</t>
  </si>
  <si>
    <t>DISEÑO</t>
  </si>
  <si>
    <t>MAESTRÍA EN DISEÑO PARA INDUSTRIAS CREATIVAS</t>
  </si>
  <si>
    <t>VALORES MATRICULAS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</si>
</sst>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09">
    <xf numFmtId="0" fontId="0" fillId="0" borderId="0" xfId="0"/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1" fillId="0" borderId="0" xfId="1" applyFont="1" applyFill="1"/>
    <xf numFmtId="0" fontId="1" fillId="0" borderId="10" xfId="1" applyFont="1" applyFill="1" applyBorder="1" applyAlignment="1">
      <alignment horizontal="center"/>
    </xf>
    <xf numFmtId="3" fontId="1" fillId="0" borderId="11" xfId="1" applyNumberFormat="1" applyFont="1" applyFill="1" applyBorder="1" applyAlignment="1">
      <alignment horizontal="center"/>
    </xf>
    <xf numFmtId="3" fontId="1" fillId="0" borderId="12" xfId="1" applyNumberFormat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3" fontId="1" fillId="0" borderId="17" xfId="1" applyNumberFormat="1" applyFont="1" applyFill="1" applyBorder="1" applyAlignment="1">
      <alignment horizontal="center"/>
    </xf>
    <xf numFmtId="3" fontId="1" fillId="0" borderId="18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wrapText="1" shrinkToFit="1"/>
    </xf>
    <xf numFmtId="0" fontId="7" fillId="0" borderId="0" xfId="1" applyFont="1" applyFill="1" applyBorder="1" applyAlignment="1">
      <alignment horizontal="center" wrapText="1" shrinkToFit="1"/>
    </xf>
    <xf numFmtId="0" fontId="4" fillId="0" borderId="12" xfId="1" applyFont="1" applyFill="1" applyBorder="1" applyAlignment="1"/>
    <xf numFmtId="0" fontId="4" fillId="0" borderId="2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3" fontId="4" fillId="0" borderId="12" xfId="1" applyNumberFormat="1" applyFont="1" applyFill="1" applyBorder="1" applyAlignment="1">
      <alignment horizontal="center"/>
    </xf>
    <xf numFmtId="3" fontId="1" fillId="3" borderId="11" xfId="1" applyNumberFormat="1" applyFont="1" applyFill="1" applyBorder="1" applyAlignment="1">
      <alignment horizontal="center"/>
    </xf>
    <xf numFmtId="3" fontId="1" fillId="3" borderId="12" xfId="1" applyNumberFormat="1" applyFont="1" applyFill="1" applyBorder="1" applyAlignment="1">
      <alignment horizontal="center"/>
    </xf>
    <xf numFmtId="3" fontId="4" fillId="0" borderId="16" xfId="1" applyNumberFormat="1" applyFont="1" applyBorder="1" applyAlignment="1">
      <alignment horizontal="center"/>
    </xf>
    <xf numFmtId="3" fontId="1" fillId="3" borderId="17" xfId="1" applyNumberFormat="1" applyFont="1" applyFill="1" applyBorder="1" applyAlignment="1">
      <alignment horizontal="center"/>
    </xf>
    <xf numFmtId="3" fontId="1" fillId="3" borderId="18" xfId="1" applyNumberFormat="1" applyFont="1" applyFill="1" applyBorder="1" applyAlignment="1">
      <alignment horizontal="center"/>
    </xf>
    <xf numFmtId="3" fontId="4" fillId="0" borderId="16" xfId="1" applyNumberFormat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10" fontId="1" fillId="0" borderId="29" xfId="1" applyNumberFormat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10" fontId="1" fillId="0" borderId="17" xfId="1" applyNumberFormat="1" applyFont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3" fontId="1" fillId="3" borderId="0" xfId="1" applyNumberFormat="1" applyFont="1" applyFill="1" applyBorder="1" applyAlignment="1">
      <alignment horizontal="center"/>
    </xf>
    <xf numFmtId="0" fontId="4" fillId="4" borderId="30" xfId="1" applyFont="1" applyFill="1" applyBorder="1" applyAlignment="1">
      <alignment horizontal="center"/>
    </xf>
    <xf numFmtId="3" fontId="1" fillId="3" borderId="31" xfId="1" applyNumberFormat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3" fontId="4" fillId="4" borderId="16" xfId="1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30" xfId="1" applyFont="1" applyBorder="1" applyAlignment="1">
      <alignment horizontal="center"/>
    </xf>
    <xf numFmtId="3" fontId="1" fillId="3" borderId="38" xfId="1" applyNumberFormat="1" applyFont="1" applyFill="1" applyBorder="1" applyAlignment="1">
      <alignment horizontal="center"/>
    </xf>
    <xf numFmtId="3" fontId="4" fillId="0" borderId="42" xfId="1" applyNumberFormat="1" applyFont="1" applyFill="1" applyBorder="1" applyAlignment="1">
      <alignment horizontal="center"/>
    </xf>
    <xf numFmtId="3" fontId="1" fillId="0" borderId="43" xfId="1" applyNumberFormat="1" applyFont="1" applyFill="1" applyBorder="1" applyAlignment="1">
      <alignment horizontal="center"/>
    </xf>
    <xf numFmtId="3" fontId="1" fillId="0" borderId="44" xfId="1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2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center"/>
    </xf>
    <xf numFmtId="3" fontId="5" fillId="0" borderId="12" xfId="1" applyNumberFormat="1" applyFont="1" applyFill="1" applyBorder="1" applyAlignment="1">
      <alignment horizontal="center"/>
    </xf>
    <xf numFmtId="3" fontId="4" fillId="0" borderId="30" xfId="1" applyNumberFormat="1" applyFont="1" applyFill="1" applyBorder="1" applyAlignment="1">
      <alignment horizontal="center"/>
    </xf>
    <xf numFmtId="3" fontId="1" fillId="0" borderId="38" xfId="1" applyNumberFormat="1" applyFont="1" applyFill="1" applyBorder="1" applyAlignment="1">
      <alignment horizontal="center"/>
    </xf>
    <xf numFmtId="3" fontId="1" fillId="0" borderId="31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3" fontId="4" fillId="0" borderId="11" xfId="1" applyNumberFormat="1" applyFont="1" applyFill="1" applyBorder="1" applyAlignment="1">
      <alignment horizontal="center"/>
    </xf>
    <xf numFmtId="3" fontId="1" fillId="0" borderId="54" xfId="1" applyNumberFormat="1" applyFont="1" applyFill="1" applyBorder="1" applyAlignment="1">
      <alignment horizontal="center"/>
    </xf>
    <xf numFmtId="3" fontId="1" fillId="0" borderId="55" xfId="1" applyNumberFormat="1" applyFont="1" applyFill="1" applyBorder="1" applyAlignment="1">
      <alignment horizontal="center"/>
    </xf>
    <xf numFmtId="3" fontId="1" fillId="0" borderId="10" xfId="1" applyNumberFormat="1" applyFont="1" applyBorder="1" applyAlignment="1">
      <alignment horizontal="center"/>
    </xf>
    <xf numFmtId="3" fontId="1" fillId="0" borderId="16" xfId="1" applyNumberFormat="1" applyFont="1" applyBorder="1" applyAlignment="1">
      <alignment horizontal="center"/>
    </xf>
    <xf numFmtId="3" fontId="1" fillId="0" borderId="16" xfId="1" applyNumberFormat="1" applyFont="1" applyFill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0" borderId="10" xfId="1" applyNumberFormat="1" applyFont="1" applyFill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3" fontId="4" fillId="4" borderId="10" xfId="1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center"/>
    </xf>
    <xf numFmtId="0" fontId="1" fillId="0" borderId="0" xfId="1" applyFont="1"/>
    <xf numFmtId="0" fontId="12" fillId="0" borderId="16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3" fontId="12" fillId="0" borderId="43" xfId="0" applyNumberFormat="1" applyFont="1" applyBorder="1" applyAlignment="1">
      <alignment horizontal="center"/>
    </xf>
    <xf numFmtId="3" fontId="12" fillId="0" borderId="44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10" fontId="12" fillId="0" borderId="11" xfId="2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0" fontId="1" fillId="0" borderId="0" xfId="1" applyFont="1" applyFill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10" xfId="0" applyFont="1" applyBorder="1" applyAlignment="1">
      <alignment horizontal="center"/>
    </xf>
    <xf numFmtId="0" fontId="1" fillId="0" borderId="4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3" fontId="1" fillId="0" borderId="8" xfId="1" applyNumberFormat="1" applyFont="1" applyFill="1" applyBorder="1" applyAlignment="1">
      <alignment horizontal="center"/>
    </xf>
    <xf numFmtId="3" fontId="1" fillId="0" borderId="9" xfId="1" applyNumberFormat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 wrapText="1" shrinkToFit="1"/>
    </xf>
    <xf numFmtId="0" fontId="2" fillId="0" borderId="18" xfId="1" applyFont="1" applyFill="1" applyBorder="1" applyAlignment="1">
      <alignment horizontal="center" wrapText="1" shrinkToFit="1"/>
    </xf>
    <xf numFmtId="10" fontId="12" fillId="0" borderId="17" xfId="2" applyNumberFormat="1" applyFont="1" applyBorder="1" applyAlignment="1">
      <alignment horizontal="center"/>
    </xf>
    <xf numFmtId="0" fontId="4" fillId="0" borderId="42" xfId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3" fontId="14" fillId="0" borderId="43" xfId="0" applyNumberFormat="1" applyFont="1" applyBorder="1" applyAlignment="1">
      <alignment horizontal="center"/>
    </xf>
    <xf numFmtId="10" fontId="14" fillId="0" borderId="43" xfId="2" applyNumberFormat="1" applyFont="1" applyBorder="1" applyAlignment="1">
      <alignment horizontal="center"/>
    </xf>
    <xf numFmtId="3" fontId="14" fillId="0" borderId="44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10" fontId="14" fillId="0" borderId="11" xfId="2" applyNumberFormat="1" applyFont="1" applyBorder="1" applyAlignment="1">
      <alignment horizontal="center"/>
    </xf>
    <xf numFmtId="3" fontId="14" fillId="0" borderId="12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10" fontId="14" fillId="0" borderId="17" xfId="2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10" fontId="14" fillId="0" borderId="8" xfId="2" applyNumberFormat="1" applyFont="1" applyFill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3" fontId="14" fillId="0" borderId="31" xfId="0" applyNumberFormat="1" applyFont="1" applyBorder="1" applyAlignment="1">
      <alignment horizontal="center"/>
    </xf>
    <xf numFmtId="10" fontId="14" fillId="0" borderId="38" xfId="2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8" xfId="2" applyNumberFormat="1" applyFont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 wrapText="1" shrinkToFit="1"/>
    </xf>
    <xf numFmtId="0" fontId="7" fillId="0" borderId="12" xfId="1" applyFont="1" applyFill="1" applyBorder="1" applyAlignment="1">
      <alignment horizontal="center" wrapText="1" shrinkToFit="1"/>
    </xf>
    <xf numFmtId="0" fontId="7" fillId="0" borderId="17" xfId="1" applyFont="1" applyFill="1" applyBorder="1" applyAlignment="1">
      <alignment horizontal="center" wrapText="1" shrinkToFit="1"/>
    </xf>
    <xf numFmtId="0" fontId="7" fillId="0" borderId="18" xfId="1" applyFont="1" applyFill="1" applyBorder="1" applyAlignment="1">
      <alignment horizontal="center" wrapText="1" shrinkToFit="1"/>
    </xf>
    <xf numFmtId="10" fontId="14" fillId="0" borderId="11" xfId="0" applyNumberFormat="1" applyFont="1" applyBorder="1" applyAlignment="1">
      <alignment horizontal="center"/>
    </xf>
    <xf numFmtId="10" fontId="14" fillId="0" borderId="43" xfId="0" applyNumberFormat="1" applyFont="1" applyBorder="1" applyAlignment="1">
      <alignment horizontal="center"/>
    </xf>
    <xf numFmtId="3" fontId="1" fillId="0" borderId="29" xfId="1" applyNumberFormat="1" applyFont="1" applyFill="1" applyBorder="1" applyAlignment="1">
      <alignment horizontal="center"/>
    </xf>
    <xf numFmtId="3" fontId="1" fillId="0" borderId="28" xfId="1" applyNumberFormat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 wrapText="1" shrinkToFit="1"/>
    </xf>
    <xf numFmtId="0" fontId="1" fillId="0" borderId="12" xfId="1" applyFont="1" applyFill="1" applyBorder="1" applyAlignment="1">
      <alignment horizontal="center" wrapText="1" shrinkToFit="1"/>
    </xf>
    <xf numFmtId="0" fontId="1" fillId="0" borderId="17" xfId="1" applyFont="1" applyFill="1" applyBorder="1" applyAlignment="1">
      <alignment horizontal="center" wrapText="1" shrinkToFit="1"/>
    </xf>
    <xf numFmtId="0" fontId="1" fillId="0" borderId="18" xfId="1" applyFont="1" applyFill="1" applyBorder="1" applyAlignment="1">
      <alignment horizontal="center" wrapText="1" shrinkToFit="1"/>
    </xf>
    <xf numFmtId="10" fontId="14" fillId="0" borderId="11" xfId="2" applyNumberFormat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0" fontId="12" fillId="0" borderId="8" xfId="2" applyNumberFormat="1" applyFont="1" applyBorder="1" applyAlignment="1">
      <alignment horizontal="center"/>
    </xf>
    <xf numFmtId="38" fontId="1" fillId="0" borderId="43" xfId="1" applyNumberFormat="1" applyFont="1" applyFill="1" applyBorder="1" applyAlignment="1">
      <alignment horizontal="center"/>
    </xf>
    <xf numFmtId="38" fontId="1" fillId="0" borderId="8" xfId="1" applyNumberFormat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10" fontId="12" fillId="0" borderId="43" xfId="2" applyNumberFormat="1" applyFont="1" applyFill="1" applyBorder="1" applyAlignment="1">
      <alignment horizontal="center"/>
    </xf>
    <xf numFmtId="10" fontId="14" fillId="0" borderId="43" xfId="2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0" fontId="12" fillId="0" borderId="11" xfId="0" applyFont="1" applyFill="1" applyBorder="1"/>
    <xf numFmtId="0" fontId="12" fillId="0" borderId="12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3" fontId="18" fillId="0" borderId="38" xfId="0" applyNumberFormat="1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3" fontId="18" fillId="0" borderId="31" xfId="0" applyNumberFormat="1" applyFont="1" applyBorder="1" applyAlignment="1">
      <alignment horizontal="center"/>
    </xf>
    <xf numFmtId="3" fontId="4" fillId="0" borderId="3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1" fillId="3" borderId="19" xfId="1" applyNumberFormat="1" applyFont="1" applyFill="1" applyBorder="1" applyAlignment="1">
      <alignment horizontal="center"/>
    </xf>
    <xf numFmtId="3" fontId="1" fillId="3" borderId="56" xfId="1" applyNumberFormat="1" applyFont="1" applyFill="1" applyBorder="1" applyAlignment="1">
      <alignment horizontal="center"/>
    </xf>
    <xf numFmtId="3" fontId="4" fillId="0" borderId="53" xfId="1" applyNumberFormat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3" fontId="1" fillId="3" borderId="8" xfId="1" applyNumberFormat="1" applyFont="1" applyFill="1" applyBorder="1" applyAlignment="1">
      <alignment horizontal="center"/>
    </xf>
    <xf numFmtId="10" fontId="1" fillId="0" borderId="28" xfId="1" applyNumberFormat="1" applyFont="1" applyBorder="1" applyAlignment="1">
      <alignment horizontal="center"/>
    </xf>
    <xf numFmtId="3" fontId="1" fillId="3" borderId="59" xfId="1" applyNumberFormat="1" applyFont="1" applyFill="1" applyBorder="1" applyAlignment="1">
      <alignment horizontal="center"/>
    </xf>
    <xf numFmtId="3" fontId="4" fillId="0" borderId="53" xfId="1" applyNumberFormat="1" applyFont="1" applyBorder="1" applyAlignment="1">
      <alignment horizontal="center"/>
    </xf>
    <xf numFmtId="3" fontId="1" fillId="3" borderId="54" xfId="1" applyNumberFormat="1" applyFont="1" applyFill="1" applyBorder="1" applyAlignment="1">
      <alignment horizontal="center"/>
    </xf>
    <xf numFmtId="3" fontId="1" fillId="3" borderId="55" xfId="1" applyNumberFormat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3" fontId="4" fillId="0" borderId="42" xfId="1" applyNumberFormat="1" applyFont="1" applyBorder="1" applyAlignment="1">
      <alignment horizontal="center"/>
    </xf>
    <xf numFmtId="3" fontId="1" fillId="3" borderId="43" xfId="1" applyNumberFormat="1" applyFont="1" applyFill="1" applyBorder="1" applyAlignment="1">
      <alignment horizontal="center"/>
    </xf>
    <xf numFmtId="10" fontId="1" fillId="0" borderId="60" xfId="1" applyNumberFormat="1" applyFont="1" applyBorder="1" applyAlignment="1">
      <alignment horizontal="center"/>
    </xf>
    <xf numFmtId="3" fontId="1" fillId="3" borderId="61" xfId="1" applyNumberFormat="1" applyFont="1" applyFill="1" applyBorder="1" applyAlignment="1">
      <alignment horizontal="center"/>
    </xf>
    <xf numFmtId="10" fontId="5" fillId="0" borderId="17" xfId="1" applyNumberFormat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1" xfId="1" applyFont="1" applyFill="1" applyBorder="1" applyAlignment="1">
      <alignment horizontal="center"/>
    </xf>
    <xf numFmtId="0" fontId="4" fillId="0" borderId="42" xfId="1" applyFont="1" applyBorder="1" applyAlignment="1">
      <alignment horizontal="center"/>
    </xf>
    <xf numFmtId="3" fontId="1" fillId="3" borderId="44" xfId="1" applyNumberFormat="1" applyFont="1" applyFill="1" applyBorder="1" applyAlignment="1">
      <alignment horizontal="center"/>
    </xf>
    <xf numFmtId="10" fontId="1" fillId="0" borderId="63" xfId="1" applyNumberFormat="1" applyFont="1" applyBorder="1" applyAlignment="1">
      <alignment horizontal="center"/>
    </xf>
    <xf numFmtId="10" fontId="5" fillId="0" borderId="28" xfId="1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10" fontId="1" fillId="0" borderId="62" xfId="1" applyNumberFormat="1" applyFont="1" applyBorder="1" applyAlignment="1">
      <alignment horizontal="center"/>
    </xf>
    <xf numFmtId="10" fontId="5" fillId="0" borderId="62" xfId="1" applyNumberFormat="1" applyFont="1" applyFill="1" applyBorder="1" applyAlignment="1">
      <alignment horizontal="center"/>
    </xf>
    <xf numFmtId="0" fontId="4" fillId="0" borderId="50" xfId="1" applyFont="1" applyBorder="1" applyAlignment="1">
      <alignment horizontal="center"/>
    </xf>
    <xf numFmtId="3" fontId="1" fillId="3" borderId="51" xfId="1" applyNumberFormat="1" applyFont="1" applyFill="1" applyBorder="1" applyAlignment="1">
      <alignment horizontal="center"/>
    </xf>
    <xf numFmtId="3" fontId="1" fillId="3" borderId="52" xfId="1" applyNumberFormat="1" applyFont="1" applyFill="1" applyBorder="1" applyAlignment="1">
      <alignment horizontal="center"/>
    </xf>
    <xf numFmtId="10" fontId="1" fillId="0" borderId="11" xfId="1" applyNumberFormat="1" applyFont="1" applyBorder="1" applyAlignment="1">
      <alignment horizontal="center"/>
    </xf>
    <xf numFmtId="10" fontId="1" fillId="0" borderId="43" xfId="1" applyNumberFormat="1" applyFont="1" applyBorder="1" applyAlignment="1">
      <alignment horizontal="center"/>
    </xf>
    <xf numFmtId="10" fontId="1" fillId="0" borderId="11" xfId="1" applyNumberFormat="1" applyFont="1" applyFill="1" applyBorder="1" applyAlignment="1">
      <alignment horizontal="center"/>
    </xf>
    <xf numFmtId="10" fontId="1" fillId="0" borderId="17" xfId="1" applyNumberFormat="1" applyFont="1" applyFill="1" applyBorder="1" applyAlignment="1">
      <alignment horizontal="center"/>
    </xf>
    <xf numFmtId="10" fontId="5" fillId="0" borderId="38" xfId="1" applyNumberFormat="1" applyFont="1" applyFill="1" applyBorder="1" applyAlignment="1">
      <alignment horizontal="center"/>
    </xf>
    <xf numFmtId="10" fontId="1" fillId="0" borderId="43" xfId="1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4" fillId="4" borderId="25" xfId="1" applyFont="1" applyFill="1" applyBorder="1" applyAlignment="1">
      <alignment horizontal="center"/>
    </xf>
    <xf numFmtId="10" fontId="1" fillId="0" borderId="57" xfId="1" applyNumberFormat="1" applyFont="1" applyBorder="1" applyAlignment="1">
      <alignment horizontal="center"/>
    </xf>
    <xf numFmtId="3" fontId="1" fillId="3" borderId="27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3" fontId="1" fillId="3" borderId="7" xfId="1" applyNumberFormat="1" applyFont="1" applyFill="1" applyBorder="1" applyAlignment="1">
      <alignment horizontal="center"/>
    </xf>
    <xf numFmtId="10" fontId="1" fillId="0" borderId="8" xfId="1" applyNumberFormat="1" applyFont="1" applyBorder="1" applyAlignment="1">
      <alignment horizontal="center"/>
    </xf>
    <xf numFmtId="3" fontId="1" fillId="3" borderId="9" xfId="1" applyNumberFormat="1" applyFont="1" applyFill="1" applyBorder="1" applyAlignment="1">
      <alignment horizontal="center"/>
    </xf>
    <xf numFmtId="0" fontId="4" fillId="4" borderId="39" xfId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4" fillId="4" borderId="64" xfId="1" applyFont="1" applyFill="1" applyBorder="1" applyAlignment="1">
      <alignment horizontal="center"/>
    </xf>
    <xf numFmtId="3" fontId="1" fillId="3" borderId="16" xfId="1" applyNumberFormat="1" applyFont="1" applyFill="1" applyBorder="1" applyAlignment="1">
      <alignment horizontal="center"/>
    </xf>
    <xf numFmtId="0" fontId="4" fillId="4" borderId="50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3" fontId="4" fillId="4" borderId="7" xfId="1" applyNumberFormat="1" applyFont="1" applyFill="1" applyBorder="1" applyAlignment="1">
      <alignment horizontal="center"/>
    </xf>
    <xf numFmtId="3" fontId="4" fillId="4" borderId="30" xfId="1" applyNumberFormat="1" applyFont="1" applyFill="1" applyBorder="1" applyAlignment="1">
      <alignment horizontal="center"/>
    </xf>
    <xf numFmtId="3" fontId="4" fillId="4" borderId="42" xfId="1" applyNumberFormat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1" fillId="0" borderId="51" xfId="1" applyNumberFormat="1" applyFont="1" applyFill="1" applyBorder="1" applyAlignment="1">
      <alignment horizontal="center"/>
    </xf>
    <xf numFmtId="3" fontId="1" fillId="0" borderId="52" xfId="1" applyNumberFormat="1" applyFont="1" applyFill="1" applyBorder="1" applyAlignment="1">
      <alignment horizontal="center"/>
    </xf>
    <xf numFmtId="3" fontId="4" fillId="0" borderId="7" xfId="1" applyNumberFormat="1" applyFont="1" applyFill="1" applyBorder="1" applyAlignment="1">
      <alignment horizontal="center"/>
    </xf>
    <xf numFmtId="10" fontId="1" fillId="0" borderId="8" xfId="1" applyNumberFormat="1" applyFont="1" applyFill="1" applyBorder="1" applyAlignment="1">
      <alignment horizontal="center"/>
    </xf>
    <xf numFmtId="0" fontId="4" fillId="4" borderId="42" xfId="1" applyFont="1" applyFill="1" applyBorder="1" applyAlignment="1">
      <alignment horizontal="center"/>
    </xf>
    <xf numFmtId="10" fontId="1" fillId="0" borderId="38" xfId="1" applyNumberFormat="1" applyFont="1" applyBorder="1" applyAlignment="1">
      <alignment horizontal="center"/>
    </xf>
    <xf numFmtId="3" fontId="4" fillId="0" borderId="43" xfId="1" applyNumberFormat="1" applyFont="1" applyFill="1" applyBorder="1" applyAlignment="1">
      <alignment horizontal="center"/>
    </xf>
    <xf numFmtId="3" fontId="1" fillId="3" borderId="41" xfId="1" applyNumberFormat="1" applyFont="1" applyFill="1" applyBorder="1" applyAlignment="1">
      <alignment horizontal="center"/>
    </xf>
    <xf numFmtId="3" fontId="4" fillId="0" borderId="21" xfId="1" applyNumberFormat="1" applyFont="1" applyFill="1" applyBorder="1" applyAlignment="1">
      <alignment horizontal="center"/>
    </xf>
    <xf numFmtId="3" fontId="1" fillId="3" borderId="37" xfId="1" applyNumberFormat="1" applyFont="1" applyFill="1" applyBorder="1" applyAlignment="1">
      <alignment horizontal="center"/>
    </xf>
    <xf numFmtId="3" fontId="4" fillId="0" borderId="50" xfId="1" applyNumberFormat="1" applyFont="1" applyBorder="1" applyAlignment="1">
      <alignment horizontal="center"/>
    </xf>
    <xf numFmtId="3" fontId="5" fillId="3" borderId="17" xfId="1" applyNumberFormat="1" applyFont="1" applyFill="1" applyBorder="1" applyAlignment="1">
      <alignment horizontal="center"/>
    </xf>
    <xf numFmtId="3" fontId="5" fillId="3" borderId="18" xfId="1" applyNumberFormat="1" applyFont="1" applyFill="1" applyBorder="1" applyAlignment="1">
      <alignment horizontal="center"/>
    </xf>
    <xf numFmtId="3" fontId="4" fillId="0" borderId="43" xfId="1" applyNumberFormat="1" applyFont="1" applyBorder="1" applyAlignment="1">
      <alignment horizontal="center"/>
    </xf>
    <xf numFmtId="3" fontId="5" fillId="0" borderId="17" xfId="1" applyNumberFormat="1" applyFont="1" applyFill="1" applyBorder="1" applyAlignment="1">
      <alignment horizontal="center"/>
    </xf>
    <xf numFmtId="3" fontId="5" fillId="0" borderId="18" xfId="1" applyNumberFormat="1" applyFont="1" applyFill="1" applyBorder="1" applyAlignment="1">
      <alignment horizontal="center"/>
    </xf>
    <xf numFmtId="10" fontId="1" fillId="0" borderId="54" xfId="1" applyNumberFormat="1" applyFont="1" applyBorder="1" applyAlignment="1">
      <alignment horizontal="center"/>
    </xf>
    <xf numFmtId="3" fontId="4" fillId="0" borderId="50" xfId="1" applyNumberFormat="1" applyFont="1" applyFill="1" applyBorder="1" applyAlignment="1">
      <alignment horizontal="center"/>
    </xf>
    <xf numFmtId="3" fontId="4" fillId="0" borderId="45" xfId="1" applyNumberFormat="1" applyFont="1" applyBorder="1" applyAlignment="1">
      <alignment horizontal="center"/>
    </xf>
    <xf numFmtId="3" fontId="1" fillId="3" borderId="46" xfId="1" applyNumberFormat="1" applyFont="1" applyFill="1" applyBorder="1" applyAlignment="1">
      <alignment horizontal="center"/>
    </xf>
    <xf numFmtId="10" fontId="1" fillId="0" borderId="48" xfId="1" applyNumberFormat="1" applyFont="1" applyBorder="1" applyAlignment="1">
      <alignment horizontal="center"/>
    </xf>
    <xf numFmtId="3" fontId="1" fillId="3" borderId="47" xfId="1" applyNumberFormat="1" applyFont="1" applyFill="1" applyBorder="1" applyAlignment="1">
      <alignment horizontal="center"/>
    </xf>
    <xf numFmtId="3" fontId="9" fillId="0" borderId="2" xfId="1" applyNumberFormat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164" fontId="1" fillId="0" borderId="29" xfId="1" applyNumberFormat="1" applyFont="1" applyBorder="1" applyAlignment="1">
      <alignment horizontal="center"/>
    </xf>
    <xf numFmtId="164" fontId="1" fillId="0" borderId="28" xfId="1" applyNumberFormat="1" applyFont="1" applyBorder="1" applyAlignment="1">
      <alignment horizontal="center"/>
    </xf>
    <xf numFmtId="164" fontId="1" fillId="0" borderId="63" xfId="1" applyNumberFormat="1" applyFont="1" applyBorder="1" applyAlignment="1">
      <alignment horizontal="center"/>
    </xf>
    <xf numFmtId="10" fontId="1" fillId="0" borderId="66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164" fontId="1" fillId="0" borderId="43" xfId="1" applyNumberFormat="1" applyFont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3" fontId="5" fillId="3" borderId="51" xfId="1" applyNumberFormat="1" applyFont="1" applyFill="1" applyBorder="1" applyAlignment="1">
      <alignment horizontal="center"/>
    </xf>
    <xf numFmtId="3" fontId="5" fillId="3" borderId="52" xfId="1" applyNumberFormat="1" applyFont="1" applyFill="1" applyBorder="1" applyAlignment="1">
      <alignment horizontal="center"/>
    </xf>
    <xf numFmtId="10" fontId="1" fillId="0" borderId="46" xfId="1" applyNumberFormat="1" applyFont="1" applyBorder="1" applyAlignment="1">
      <alignment horizontal="center"/>
    </xf>
    <xf numFmtId="164" fontId="1" fillId="0" borderId="66" xfId="1" applyNumberFormat="1" applyFont="1" applyBorder="1" applyAlignment="1">
      <alignment horizontal="center"/>
    </xf>
    <xf numFmtId="3" fontId="1" fillId="0" borderId="42" xfId="1" applyNumberFormat="1" applyFont="1" applyFill="1" applyBorder="1" applyAlignment="1">
      <alignment horizontal="center"/>
    </xf>
    <xf numFmtId="3" fontId="1" fillId="0" borderId="42" xfId="1" applyNumberFormat="1" applyFont="1" applyBorder="1" applyAlignment="1">
      <alignment horizontal="center"/>
    </xf>
    <xf numFmtId="10" fontId="5" fillId="3" borderId="28" xfId="1" applyNumberFormat="1" applyFont="1" applyFill="1" applyBorder="1" applyAlignment="1">
      <alignment horizontal="center"/>
    </xf>
    <xf numFmtId="3" fontId="9" fillId="0" borderId="21" xfId="1" applyNumberFormat="1" applyFont="1" applyFill="1" applyBorder="1" applyAlignment="1">
      <alignment horizontal="center"/>
    </xf>
    <xf numFmtId="3" fontId="1" fillId="0" borderId="7" xfId="1" applyNumberFormat="1" applyFont="1" applyBorder="1" applyAlignment="1">
      <alignment horizontal="center"/>
    </xf>
    <xf numFmtId="164" fontId="1" fillId="0" borderId="57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center"/>
    </xf>
    <xf numFmtId="3" fontId="1" fillId="4" borderId="42" xfId="1" applyNumberFormat="1" applyFont="1" applyFill="1" applyBorder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3" fontId="1" fillId="0" borderId="11" xfId="1" applyNumberFormat="1" applyFont="1" applyBorder="1" applyAlignment="1">
      <alignment horizontal="center"/>
    </xf>
    <xf numFmtId="3" fontId="1" fillId="0" borderId="17" xfId="1" applyNumberFormat="1" applyFont="1" applyBorder="1" applyAlignment="1">
      <alignment horizontal="center"/>
    </xf>
    <xf numFmtId="3" fontId="1" fillId="0" borderId="43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1" fillId="0" borderId="12" xfId="1" applyNumberFormat="1" applyFont="1" applyBorder="1" applyAlignment="1">
      <alignment horizontal="center"/>
    </xf>
    <xf numFmtId="3" fontId="1" fillId="0" borderId="18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12" fillId="3" borderId="11" xfId="1" applyNumberFormat="1" applyFont="1" applyFill="1" applyBorder="1" applyAlignment="1">
      <alignment horizontal="center"/>
    </xf>
    <xf numFmtId="3" fontId="12" fillId="3" borderId="17" xfId="1" applyNumberFormat="1" applyFont="1" applyFill="1" applyBorder="1" applyAlignment="1">
      <alignment horizontal="center"/>
    </xf>
    <xf numFmtId="10" fontId="12" fillId="0" borderId="17" xfId="1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3" fontId="12" fillId="0" borderId="11" xfId="1" applyNumberFormat="1" applyFont="1" applyFill="1" applyBorder="1" applyAlignment="1">
      <alignment horizontal="center"/>
    </xf>
    <xf numFmtId="3" fontId="12" fillId="0" borderId="17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38" xfId="1" applyFont="1" applyBorder="1" applyAlignment="1">
      <alignment horizontal="center"/>
    </xf>
    <xf numFmtId="0" fontId="1" fillId="0" borderId="17" xfId="1" applyFont="1" applyBorder="1" applyAlignment="1">
      <alignment horizontal="center"/>
    </xf>
    <xf numFmtId="3" fontId="1" fillId="0" borderId="38" xfId="1" applyNumberFormat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3" fontId="1" fillId="0" borderId="8" xfId="1" applyNumberFormat="1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3" fontId="1" fillId="4" borderId="16" xfId="1" applyNumberFormat="1" applyFont="1" applyFill="1" applyBorder="1" applyAlignment="1">
      <alignment horizontal="center"/>
    </xf>
    <xf numFmtId="0" fontId="1" fillId="3" borderId="0" xfId="1" applyFont="1" applyFill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45" xfId="1" applyFont="1" applyFill="1" applyBorder="1" applyAlignment="1">
      <alignment horizontal="center"/>
    </xf>
    <xf numFmtId="0" fontId="4" fillId="0" borderId="46" xfId="1" applyFont="1" applyFill="1" applyBorder="1" applyAlignment="1">
      <alignment horizontal="center"/>
    </xf>
    <xf numFmtId="0" fontId="4" fillId="0" borderId="47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9" xfId="1" applyFont="1" applyFill="1" applyBorder="1"/>
    <xf numFmtId="0" fontId="4" fillId="0" borderId="53" xfId="1" applyFont="1" applyFill="1" applyBorder="1" applyAlignment="1">
      <alignment horizontal="center"/>
    </xf>
    <xf numFmtId="0" fontId="4" fillId="0" borderId="54" xfId="1" applyFont="1" applyFill="1" applyBorder="1" applyAlignment="1">
      <alignment horizontal="center"/>
    </xf>
    <xf numFmtId="0" fontId="4" fillId="0" borderId="55" xfId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0" fontId="4" fillId="0" borderId="30" xfId="1" applyFont="1" applyFill="1" applyBorder="1" applyAlignment="1">
      <alignment horizontal="center" vertical="center"/>
    </xf>
    <xf numFmtId="0" fontId="4" fillId="0" borderId="50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/>
    <xf numFmtId="0" fontId="4" fillId="0" borderId="12" xfId="1" applyFont="1" applyFill="1" applyBorder="1"/>
    <xf numFmtId="0" fontId="4" fillId="0" borderId="2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/>
    </xf>
    <xf numFmtId="0" fontId="4" fillId="0" borderId="42" xfId="1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17" fillId="0" borderId="30" xfId="0" applyFont="1" applyBorder="1" applyAlignment="1">
      <alignment horizontal="center" vertical="top"/>
    </xf>
    <xf numFmtId="0" fontId="17" fillId="0" borderId="53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4" fillId="0" borderId="44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17" fillId="0" borderId="50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6" fillId="0" borderId="45" xfId="1" applyFont="1" applyFill="1" applyBorder="1" applyAlignment="1">
      <alignment horizontal="center"/>
    </xf>
    <xf numFmtId="0" fontId="6" fillId="0" borderId="46" xfId="1" applyFont="1" applyFill="1" applyBorder="1" applyAlignment="1">
      <alignment horizontal="center"/>
    </xf>
    <xf numFmtId="0" fontId="6" fillId="0" borderId="47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 shrinkToFit="1"/>
    </xf>
    <xf numFmtId="0" fontId="2" fillId="2" borderId="6" xfId="1" applyFont="1" applyFill="1" applyBorder="1" applyAlignment="1">
      <alignment horizontal="center" vertical="center" wrapText="1" shrinkToFit="1"/>
    </xf>
    <xf numFmtId="0" fontId="2" fillId="3" borderId="0" xfId="1" applyFont="1" applyFill="1" applyBorder="1" applyAlignment="1">
      <alignment horizontal="center" wrapText="1" shrinkToFit="1"/>
    </xf>
    <xf numFmtId="0" fontId="21" fillId="0" borderId="0" xfId="0" applyFont="1" applyAlignment="1">
      <alignment horizontal="center"/>
    </xf>
    <xf numFmtId="0" fontId="2" fillId="5" borderId="1" xfId="1" applyFont="1" applyFill="1" applyBorder="1" applyAlignment="1">
      <alignment horizontal="center" vertical="center" wrapText="1" shrinkToFit="1"/>
    </xf>
    <xf numFmtId="0" fontId="2" fillId="5" borderId="2" xfId="1" applyFont="1" applyFill="1" applyBorder="1" applyAlignment="1">
      <alignment horizontal="center" vertical="center" wrapText="1" shrinkToFit="1"/>
    </xf>
    <xf numFmtId="0" fontId="2" fillId="5" borderId="3" xfId="1" applyFont="1" applyFill="1" applyBorder="1" applyAlignment="1">
      <alignment horizontal="center" vertical="center" wrapText="1" shrinkToFit="1"/>
    </xf>
    <xf numFmtId="0" fontId="2" fillId="5" borderId="4" xfId="1" applyFont="1" applyFill="1" applyBorder="1" applyAlignment="1">
      <alignment horizontal="center" vertical="center" wrapText="1" shrinkToFit="1"/>
    </xf>
    <xf numFmtId="0" fontId="2" fillId="5" borderId="5" xfId="1" applyFont="1" applyFill="1" applyBorder="1" applyAlignment="1">
      <alignment horizontal="center" vertical="center" wrapText="1" shrinkToFit="1"/>
    </xf>
    <xf numFmtId="0" fontId="2" fillId="5" borderId="6" xfId="1" applyFont="1" applyFill="1" applyBorder="1" applyAlignment="1">
      <alignment horizontal="center" vertical="center" wrapText="1" shrinkToFit="1"/>
    </xf>
    <xf numFmtId="3" fontId="6" fillId="0" borderId="11" xfId="1" applyNumberFormat="1" applyFont="1" applyBorder="1" applyAlignment="1">
      <alignment horizontal="center"/>
    </xf>
    <xf numFmtId="3" fontId="6" fillId="0" borderId="29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4" fillId="0" borderId="32" xfId="1" applyNumberFormat="1" applyFont="1" applyBorder="1" applyAlignment="1">
      <alignment horizontal="center"/>
    </xf>
    <xf numFmtId="3" fontId="4" fillId="0" borderId="33" xfId="1" applyNumberFormat="1" applyFont="1" applyBorder="1" applyAlignment="1">
      <alignment horizontal="center"/>
    </xf>
    <xf numFmtId="3" fontId="4" fillId="0" borderId="34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3" fontId="4" fillId="0" borderId="30" xfId="1" applyNumberFormat="1" applyFont="1" applyBorder="1" applyAlignment="1">
      <alignment horizontal="center" vertical="center"/>
    </xf>
    <xf numFmtId="3" fontId="4" fillId="0" borderId="42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3" fontId="9" fillId="5" borderId="45" xfId="1" applyNumberFormat="1" applyFont="1" applyFill="1" applyBorder="1" applyAlignment="1">
      <alignment horizontal="center"/>
    </xf>
    <xf numFmtId="3" fontId="9" fillId="5" borderId="46" xfId="1" applyNumberFormat="1" applyFont="1" applyFill="1" applyBorder="1" applyAlignment="1">
      <alignment horizontal="center"/>
    </xf>
    <xf numFmtId="3" fontId="9" fillId="5" borderId="48" xfId="1" applyNumberFormat="1" applyFont="1" applyFill="1" applyBorder="1" applyAlignment="1">
      <alignment horizontal="center"/>
    </xf>
    <xf numFmtId="3" fontId="9" fillId="5" borderId="47" xfId="1" applyNumberFormat="1" applyFont="1" applyFill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3" fontId="4" fillId="0" borderId="29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3" fontId="4" fillId="0" borderId="14" xfId="1" applyNumberFormat="1" applyFont="1" applyBorder="1" applyAlignment="1">
      <alignment horizontal="center"/>
    </xf>
    <xf numFmtId="3" fontId="4" fillId="0" borderId="15" xfId="1" applyNumberFormat="1" applyFont="1" applyBorder="1" applyAlignment="1">
      <alignment horizontal="center"/>
    </xf>
    <xf numFmtId="3" fontId="4" fillId="0" borderId="30" xfId="1" applyNumberFormat="1" applyFont="1" applyFill="1" applyBorder="1" applyAlignment="1">
      <alignment horizontal="center" vertical="center"/>
    </xf>
    <xf numFmtId="3" fontId="4" fillId="0" borderId="53" xfId="1" applyNumberFormat="1" applyFont="1" applyFill="1" applyBorder="1" applyAlignment="1">
      <alignment horizontal="center" vertical="center"/>
    </xf>
    <xf numFmtId="3" fontId="4" fillId="0" borderId="53" xfId="1" applyNumberFormat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center"/>
    </xf>
    <xf numFmtId="3" fontId="3" fillId="0" borderId="33" xfId="1" applyNumberFormat="1" applyFont="1" applyBorder="1" applyAlignment="1">
      <alignment horizontal="center"/>
    </xf>
    <xf numFmtId="3" fontId="3" fillId="0" borderId="34" xfId="1" applyNumberFormat="1" applyFont="1" applyBorder="1" applyAlignment="1">
      <alignment horizontal="center"/>
    </xf>
    <xf numFmtId="3" fontId="4" fillId="0" borderId="35" xfId="1" applyNumberFormat="1" applyFont="1" applyBorder="1" applyAlignment="1">
      <alignment horizontal="center"/>
    </xf>
    <xf numFmtId="3" fontId="4" fillId="0" borderId="36" xfId="1" applyNumberFormat="1" applyFont="1" applyBorder="1" applyAlignment="1">
      <alignment horizontal="center"/>
    </xf>
    <xf numFmtId="3" fontId="4" fillId="0" borderId="37" xfId="1" applyNumberFormat="1" applyFont="1" applyBorder="1" applyAlignment="1">
      <alignment horizontal="center"/>
    </xf>
    <xf numFmtId="3" fontId="4" fillId="0" borderId="45" xfId="1" applyNumberFormat="1" applyFont="1" applyFill="1" applyBorder="1" applyAlignment="1">
      <alignment horizontal="center"/>
    </xf>
    <xf numFmtId="3" fontId="4" fillId="0" borderId="46" xfId="1" applyNumberFormat="1" applyFont="1" applyFill="1" applyBorder="1" applyAlignment="1">
      <alignment horizontal="center"/>
    </xf>
    <xf numFmtId="3" fontId="4" fillId="0" borderId="47" xfId="1" applyNumberFormat="1" applyFont="1" applyFill="1" applyBorder="1" applyAlignment="1">
      <alignment horizontal="center"/>
    </xf>
    <xf numFmtId="3" fontId="3" fillId="0" borderId="7" xfId="1" applyNumberFormat="1" applyFont="1" applyFill="1" applyBorder="1" applyAlignment="1">
      <alignment horizontal="center"/>
    </xf>
    <xf numFmtId="3" fontId="3" fillId="0" borderId="8" xfId="1" applyNumberFormat="1" applyFont="1" applyFill="1" applyBorder="1" applyAlignment="1">
      <alignment horizontal="center"/>
    </xf>
    <xf numFmtId="3" fontId="3" fillId="0" borderId="9" xfId="1" applyNumberFormat="1" applyFont="1" applyFill="1" applyBorder="1" applyAlignment="1">
      <alignment horizontal="center"/>
    </xf>
    <xf numFmtId="3" fontId="4" fillId="0" borderId="10" xfId="1" applyNumberFormat="1" applyFont="1" applyFill="1" applyBorder="1" applyAlignment="1">
      <alignment horizontal="center"/>
    </xf>
    <xf numFmtId="3" fontId="4" fillId="0" borderId="11" xfId="1" applyNumberFormat="1" applyFont="1" applyFill="1" applyBorder="1" applyAlignment="1">
      <alignment horizontal="center"/>
    </xf>
    <xf numFmtId="3" fontId="4" fillId="0" borderId="12" xfId="1" applyNumberFormat="1" applyFont="1" applyFill="1" applyBorder="1" applyAlignment="1">
      <alignment horizontal="center"/>
    </xf>
    <xf numFmtId="3" fontId="4" fillId="4" borderId="11" xfId="1" applyNumberFormat="1" applyFont="1" applyFill="1" applyBorder="1" applyAlignment="1">
      <alignment horizontal="center"/>
    </xf>
    <xf numFmtId="3" fontId="4" fillId="4" borderId="12" xfId="1" applyNumberFormat="1" applyFont="1" applyFill="1" applyBorder="1" applyAlignment="1">
      <alignment horizontal="center"/>
    </xf>
    <xf numFmtId="3" fontId="3" fillId="4" borderId="7" xfId="1" applyNumberFormat="1" applyFont="1" applyFill="1" applyBorder="1" applyAlignment="1">
      <alignment horizontal="center"/>
    </xf>
    <xf numFmtId="3" fontId="3" fillId="4" borderId="8" xfId="1" applyNumberFormat="1" applyFont="1" applyFill="1" applyBorder="1" applyAlignment="1">
      <alignment horizontal="center"/>
    </xf>
    <xf numFmtId="3" fontId="3" fillId="4" borderId="9" xfId="1" applyNumberFormat="1" applyFont="1" applyFill="1" applyBorder="1" applyAlignment="1">
      <alignment horizontal="center"/>
    </xf>
    <xf numFmtId="3" fontId="4" fillId="3" borderId="10" xfId="1" applyNumberFormat="1" applyFont="1" applyFill="1" applyBorder="1" applyAlignment="1">
      <alignment horizontal="center"/>
    </xf>
    <xf numFmtId="3" fontId="4" fillId="3" borderId="11" xfId="1" applyNumberFormat="1" applyFont="1" applyFill="1" applyBorder="1" applyAlignment="1">
      <alignment horizontal="center"/>
    </xf>
    <xf numFmtId="3" fontId="4" fillId="3" borderId="12" xfId="1" applyNumberFormat="1" applyFont="1" applyFill="1" applyBorder="1" applyAlignment="1">
      <alignment horizontal="center"/>
    </xf>
    <xf numFmtId="3" fontId="4" fillId="4" borderId="10" xfId="1" applyNumberFormat="1" applyFont="1" applyFill="1" applyBorder="1" applyAlignment="1">
      <alignment horizontal="center" vertical="center"/>
    </xf>
    <xf numFmtId="3" fontId="4" fillId="4" borderId="16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/>
    </xf>
    <xf numFmtId="3" fontId="6" fillId="0" borderId="32" xfId="1" applyNumberFormat="1" applyFont="1" applyBorder="1" applyAlignment="1">
      <alignment horizontal="center"/>
    </xf>
    <xf numFmtId="3" fontId="6" fillId="0" borderId="33" xfId="1" applyNumberFormat="1" applyFont="1" applyBorder="1" applyAlignment="1">
      <alignment horizontal="center"/>
    </xf>
    <xf numFmtId="3" fontId="6" fillId="0" borderId="34" xfId="1" applyNumberFormat="1" applyFont="1" applyBorder="1" applyAlignment="1">
      <alignment horizontal="center"/>
    </xf>
    <xf numFmtId="3" fontId="4" fillId="0" borderId="50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5" borderId="46" xfId="1" applyNumberFormat="1" applyFont="1" applyFill="1" applyBorder="1" applyAlignment="1">
      <alignment horizontal="center"/>
    </xf>
    <xf numFmtId="3" fontId="4" fillId="5" borderId="48" xfId="1" applyNumberFormat="1" applyFont="1" applyFill="1" applyBorder="1" applyAlignment="1">
      <alignment horizontal="center"/>
    </xf>
    <xf numFmtId="3" fontId="4" fillId="5" borderId="47" xfId="1" applyNumberFormat="1" applyFont="1" applyFill="1" applyBorder="1" applyAlignment="1">
      <alignment horizontal="center"/>
    </xf>
    <xf numFmtId="3" fontId="9" fillId="2" borderId="45" xfId="1" applyNumberFormat="1" applyFont="1" applyFill="1" applyBorder="1" applyAlignment="1">
      <alignment horizontal="center"/>
    </xf>
    <xf numFmtId="3" fontId="4" fillId="2" borderId="46" xfId="1" applyNumberFormat="1" applyFont="1" applyFill="1" applyBorder="1" applyAlignment="1">
      <alignment horizontal="center"/>
    </xf>
    <xf numFmtId="3" fontId="4" fillId="2" borderId="47" xfId="1" applyNumberFormat="1" applyFont="1" applyFill="1" applyBorder="1" applyAlignment="1">
      <alignment horizontal="center"/>
    </xf>
    <xf numFmtId="3" fontId="4" fillId="0" borderId="10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3" fontId="4" fillId="0" borderId="14" xfId="1" applyNumberFormat="1" applyFont="1" applyFill="1" applyBorder="1" applyAlignment="1">
      <alignment horizontal="center"/>
    </xf>
    <xf numFmtId="3" fontId="4" fillId="0" borderId="15" xfId="1" applyNumberFormat="1" applyFont="1" applyFill="1" applyBorder="1" applyAlignment="1">
      <alignment horizontal="center"/>
    </xf>
    <xf numFmtId="3" fontId="4" fillId="0" borderId="29" xfId="1" applyNumberFormat="1" applyFont="1" applyFill="1" applyBorder="1" applyAlignment="1">
      <alignment horizontal="center"/>
    </xf>
    <xf numFmtId="3" fontId="4" fillId="0" borderId="20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/>
    </xf>
    <xf numFmtId="3" fontId="20" fillId="0" borderId="1" xfId="1" applyNumberFormat="1" applyFont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3" fontId="20" fillId="0" borderId="3" xfId="1" applyNumberFormat="1" applyFont="1" applyBorder="1" applyAlignment="1">
      <alignment horizontal="center"/>
    </xf>
    <xf numFmtId="3" fontId="4" fillId="0" borderId="45" xfId="1" applyNumberFormat="1" applyFont="1" applyBorder="1" applyAlignment="1">
      <alignment horizontal="center"/>
    </xf>
    <xf numFmtId="3" fontId="4" fillId="0" borderId="46" xfId="1" applyNumberFormat="1" applyFont="1" applyBorder="1" applyAlignment="1">
      <alignment horizontal="center"/>
    </xf>
    <xf numFmtId="3" fontId="4" fillId="0" borderId="47" xfId="1" applyNumberFormat="1" applyFont="1" applyBorder="1" applyAlignment="1">
      <alignment horizontal="center"/>
    </xf>
    <xf numFmtId="3" fontId="4" fillId="0" borderId="20" xfId="1" applyNumberFormat="1" applyFont="1" applyFill="1" applyBorder="1" applyAlignment="1">
      <alignment horizontal="center"/>
    </xf>
    <xf numFmtId="3" fontId="4" fillId="0" borderId="21" xfId="1" applyNumberFormat="1" applyFont="1" applyFill="1" applyBorder="1" applyAlignment="1">
      <alignment horizontal="center"/>
    </xf>
    <xf numFmtId="3" fontId="4" fillId="0" borderId="22" xfId="1" applyNumberFormat="1" applyFont="1" applyFill="1" applyBorder="1" applyAlignment="1">
      <alignment horizontal="center"/>
    </xf>
    <xf numFmtId="3" fontId="4" fillId="0" borderId="42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center"/>
    </xf>
    <xf numFmtId="3" fontId="4" fillId="0" borderId="9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center"/>
    </xf>
    <xf numFmtId="3" fontId="1" fillId="0" borderId="49" xfId="1" applyNumberFormat="1" applyFont="1" applyFill="1" applyBorder="1" applyAlignment="1">
      <alignment horizontal="center"/>
    </xf>
    <xf numFmtId="3" fontId="1" fillId="0" borderId="46" xfId="1" applyNumberFormat="1" applyFont="1" applyFill="1" applyBorder="1" applyAlignment="1">
      <alignment horizontal="center"/>
    </xf>
    <xf numFmtId="3" fontId="1" fillId="0" borderId="48" xfId="1" applyNumberFormat="1" applyFont="1" applyFill="1" applyBorder="1" applyAlignment="1">
      <alignment horizontal="center"/>
    </xf>
    <xf numFmtId="3" fontId="9" fillId="5" borderId="25" xfId="1" applyNumberFormat="1" applyFont="1" applyFill="1" applyBorder="1" applyAlignment="1">
      <alignment horizontal="center"/>
    </xf>
    <xf numFmtId="3" fontId="9" fillId="5" borderId="26" xfId="1" applyNumberFormat="1" applyFont="1" applyFill="1" applyBorder="1" applyAlignment="1">
      <alignment horizontal="center"/>
    </xf>
    <xf numFmtId="3" fontId="9" fillId="5" borderId="58" xfId="1" applyNumberFormat="1" applyFont="1" applyFill="1" applyBorder="1" applyAlignment="1">
      <alignment horizontal="center"/>
    </xf>
    <xf numFmtId="3" fontId="9" fillId="5" borderId="27" xfId="1" applyNumberFormat="1" applyFont="1" applyFill="1" applyBorder="1" applyAlignment="1">
      <alignment horizontal="center"/>
    </xf>
    <xf numFmtId="3" fontId="4" fillId="4" borderId="45" xfId="1" applyNumberFormat="1" applyFont="1" applyFill="1" applyBorder="1" applyAlignment="1">
      <alignment horizontal="center"/>
    </xf>
    <xf numFmtId="3" fontId="4" fillId="3" borderId="46" xfId="1" applyNumberFormat="1" applyFont="1" applyFill="1" applyBorder="1" applyAlignment="1">
      <alignment horizontal="center"/>
    </xf>
    <xf numFmtId="3" fontId="4" fillId="3" borderId="47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4" fillId="0" borderId="50" xfId="1" applyNumberFormat="1" applyFont="1" applyBorder="1" applyAlignment="1">
      <alignment horizontal="center"/>
    </xf>
    <xf numFmtId="3" fontId="4" fillId="0" borderId="51" xfId="1" applyNumberFormat="1" applyFont="1" applyBorder="1" applyAlignment="1">
      <alignment horizontal="center"/>
    </xf>
    <xf numFmtId="3" fontId="4" fillId="0" borderId="52" xfId="1" applyNumberFormat="1" applyFont="1" applyBorder="1" applyAlignment="1">
      <alignment horizontal="center"/>
    </xf>
    <xf numFmtId="3" fontId="4" fillId="0" borderId="50" xfId="1" applyNumberFormat="1" applyFont="1" applyFill="1" applyBorder="1" applyAlignment="1">
      <alignment horizontal="center"/>
    </xf>
    <xf numFmtId="3" fontId="4" fillId="0" borderId="51" xfId="1" applyNumberFormat="1" applyFont="1" applyFill="1" applyBorder="1" applyAlignment="1">
      <alignment horizontal="center"/>
    </xf>
    <xf numFmtId="3" fontId="4" fillId="0" borderId="52" xfId="1" applyNumberFormat="1" applyFont="1" applyFill="1" applyBorder="1" applyAlignment="1">
      <alignment horizontal="center"/>
    </xf>
    <xf numFmtId="3" fontId="4" fillId="4" borderId="20" xfId="1" applyNumberFormat="1" applyFont="1" applyFill="1" applyBorder="1" applyAlignment="1">
      <alignment horizontal="center"/>
    </xf>
    <xf numFmtId="3" fontId="4" fillId="3" borderId="21" xfId="1" applyNumberFormat="1" applyFont="1" applyFill="1" applyBorder="1" applyAlignment="1">
      <alignment horizontal="center"/>
    </xf>
    <xf numFmtId="3" fontId="4" fillId="3" borderId="22" xfId="1" applyNumberFormat="1" applyFont="1" applyFill="1" applyBorder="1" applyAlignment="1">
      <alignment horizontal="center"/>
    </xf>
    <xf numFmtId="3" fontId="4" fillId="4" borderId="29" xfId="1" applyNumberFormat="1" applyFont="1" applyFill="1" applyBorder="1" applyAlignment="1">
      <alignment horizontal="center"/>
    </xf>
    <xf numFmtId="3" fontId="3" fillId="4" borderId="1" xfId="1" applyNumberFormat="1" applyFont="1" applyFill="1" applyBorder="1" applyAlignment="1">
      <alignment horizontal="center"/>
    </xf>
    <xf numFmtId="3" fontId="3" fillId="4" borderId="2" xfId="1" applyNumberFormat="1" applyFont="1" applyFill="1" applyBorder="1" applyAlignment="1">
      <alignment horizontal="center"/>
    </xf>
    <xf numFmtId="3" fontId="3" fillId="4" borderId="3" xfId="1" applyNumberFormat="1" applyFont="1" applyFill="1" applyBorder="1" applyAlignment="1">
      <alignment horizontal="center"/>
    </xf>
    <xf numFmtId="3" fontId="4" fillId="3" borderId="13" xfId="1" applyNumberFormat="1" applyFont="1" applyFill="1" applyBorder="1" applyAlignment="1">
      <alignment horizontal="center"/>
    </xf>
    <xf numFmtId="3" fontId="4" fillId="3" borderId="14" xfId="1" applyNumberFormat="1" applyFont="1" applyFill="1" applyBorder="1" applyAlignment="1">
      <alignment horizontal="center"/>
    </xf>
    <xf numFmtId="3" fontId="4" fillId="3" borderId="15" xfId="1" applyNumberFormat="1" applyFont="1" applyFill="1" applyBorder="1" applyAlignment="1">
      <alignment horizontal="center"/>
    </xf>
    <xf numFmtId="3" fontId="4" fillId="4" borderId="30" xfId="1" applyNumberFormat="1" applyFont="1" applyFill="1" applyBorder="1" applyAlignment="1">
      <alignment horizontal="center" vertical="center"/>
    </xf>
    <xf numFmtId="3" fontId="4" fillId="4" borderId="53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3" fontId="4" fillId="0" borderId="25" xfId="1" applyNumberFormat="1" applyFont="1" applyFill="1" applyBorder="1" applyAlignment="1">
      <alignment horizontal="center"/>
    </xf>
    <xf numFmtId="3" fontId="4" fillId="0" borderId="26" xfId="1" applyNumberFormat="1" applyFont="1" applyFill="1" applyBorder="1" applyAlignment="1">
      <alignment horizontal="center"/>
    </xf>
    <xf numFmtId="3" fontId="4" fillId="0" borderId="27" xfId="1" applyNumberFormat="1" applyFont="1" applyFill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3" fontId="6" fillId="0" borderId="9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4" fillId="0" borderId="27" xfId="1" applyNumberFormat="1" applyFont="1" applyBorder="1" applyAlignment="1">
      <alignment horizontal="center"/>
    </xf>
    <xf numFmtId="3" fontId="4" fillId="0" borderId="13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39" xfId="1" applyNumberFormat="1" applyFont="1" applyFill="1" applyBorder="1" applyAlignment="1">
      <alignment horizontal="center"/>
    </xf>
    <xf numFmtId="3" fontId="4" fillId="0" borderId="40" xfId="1" applyNumberFormat="1" applyFont="1" applyFill="1" applyBorder="1" applyAlignment="1">
      <alignment horizontal="center"/>
    </xf>
    <xf numFmtId="3" fontId="4" fillId="0" borderId="41" xfId="1" applyNumberFormat="1" applyFont="1" applyFill="1" applyBorder="1" applyAlignment="1">
      <alignment horizontal="center"/>
    </xf>
    <xf numFmtId="3" fontId="19" fillId="0" borderId="7" xfId="1" applyNumberFormat="1" applyFont="1" applyBorder="1" applyAlignment="1">
      <alignment horizontal="center"/>
    </xf>
    <xf numFmtId="3" fontId="19" fillId="0" borderId="8" xfId="1" applyNumberFormat="1" applyFont="1" applyBorder="1" applyAlignment="1">
      <alignment horizontal="center"/>
    </xf>
    <xf numFmtId="3" fontId="19" fillId="0" borderId="9" xfId="1" applyNumberFormat="1" applyFont="1" applyBorder="1" applyAlignment="1">
      <alignment horizontal="center"/>
    </xf>
    <xf numFmtId="3" fontId="4" fillId="4" borderId="23" xfId="1" applyNumberFormat="1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3" fontId="4" fillId="3" borderId="24" xfId="1" applyNumberFormat="1" applyFont="1" applyFill="1" applyBorder="1" applyAlignment="1">
      <alignment horizontal="center"/>
    </xf>
    <xf numFmtId="3" fontId="10" fillId="4" borderId="1" xfId="1" applyNumberFormat="1" applyFont="1" applyFill="1" applyBorder="1" applyAlignment="1">
      <alignment horizontal="center"/>
    </xf>
    <xf numFmtId="3" fontId="10" fillId="4" borderId="2" xfId="1" applyNumberFormat="1" applyFont="1" applyFill="1" applyBorder="1" applyAlignment="1">
      <alignment horizontal="center"/>
    </xf>
    <xf numFmtId="3" fontId="10" fillId="4" borderId="3" xfId="1" applyNumberFormat="1" applyFont="1" applyFill="1" applyBorder="1" applyAlignment="1">
      <alignment horizontal="center"/>
    </xf>
    <xf numFmtId="3" fontId="4" fillId="3" borderId="7" xfId="1" applyNumberFormat="1" applyFont="1" applyFill="1" applyBorder="1" applyAlignment="1">
      <alignment horizontal="center"/>
    </xf>
    <xf numFmtId="3" fontId="4" fillId="3" borderId="8" xfId="1" applyNumberFormat="1" applyFont="1" applyFill="1" applyBorder="1" applyAlignment="1">
      <alignment horizontal="center"/>
    </xf>
    <xf numFmtId="3" fontId="4" fillId="3" borderId="9" xfId="1" applyNumberFormat="1" applyFont="1" applyFill="1" applyBorder="1" applyAlignment="1">
      <alignment horizontal="center"/>
    </xf>
    <xf numFmtId="3" fontId="10" fillId="4" borderId="7" xfId="1" applyNumberFormat="1" applyFont="1" applyFill="1" applyBorder="1" applyAlignment="1">
      <alignment horizontal="center"/>
    </xf>
    <xf numFmtId="3" fontId="10" fillId="4" borderId="8" xfId="1" applyNumberFormat="1" applyFont="1" applyFill="1" applyBorder="1" applyAlignment="1">
      <alignment horizontal="center"/>
    </xf>
    <xf numFmtId="3" fontId="10" fillId="4" borderId="9" xfId="1" applyNumberFormat="1" applyFont="1" applyFill="1" applyBorder="1" applyAlignment="1">
      <alignment horizontal="center"/>
    </xf>
    <xf numFmtId="3" fontId="4" fillId="4" borderId="21" xfId="1" applyNumberFormat="1" applyFont="1" applyFill="1" applyBorder="1" applyAlignment="1">
      <alignment horizontal="center"/>
    </xf>
    <xf numFmtId="3" fontId="4" fillId="4" borderId="22" xfId="1" applyNumberFormat="1" applyFont="1" applyFill="1" applyBorder="1" applyAlignment="1">
      <alignment horizontal="center"/>
    </xf>
    <xf numFmtId="3" fontId="9" fillId="2" borderId="46" xfId="1" applyNumberFormat="1" applyFont="1" applyFill="1" applyBorder="1" applyAlignment="1">
      <alignment horizontal="center"/>
    </xf>
    <xf numFmtId="3" fontId="9" fillId="2" borderId="47" xfId="1" applyNumberFormat="1" applyFont="1" applyFill="1" applyBorder="1" applyAlignment="1">
      <alignment horizontal="center"/>
    </xf>
    <xf numFmtId="3" fontId="4" fillId="0" borderId="42" xfId="1" applyNumberFormat="1" applyFont="1" applyBorder="1" applyAlignment="1">
      <alignment horizontal="center"/>
    </xf>
    <xf numFmtId="3" fontId="4" fillId="0" borderId="43" xfId="1" applyNumberFormat="1" applyFont="1" applyBorder="1" applyAlignment="1">
      <alignment horizontal="center"/>
    </xf>
    <xf numFmtId="3" fontId="4" fillId="0" borderId="44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3" fontId="1" fillId="0" borderId="9" xfId="1" applyNumberFormat="1" applyFont="1" applyBorder="1" applyAlignment="1">
      <alignment horizontal="center"/>
    </xf>
    <xf numFmtId="3" fontId="1" fillId="0" borderId="8" xfId="1" applyNumberFormat="1" applyFont="1" applyFill="1" applyBorder="1" applyAlignment="1">
      <alignment horizontal="center"/>
    </xf>
    <xf numFmtId="3" fontId="1" fillId="0" borderId="9" xfId="1" applyNumberFormat="1" applyFont="1" applyFill="1" applyBorder="1" applyAlignment="1">
      <alignment horizontal="center"/>
    </xf>
    <xf numFmtId="3" fontId="4" fillId="0" borderId="30" xfId="1" applyNumberFormat="1" applyFont="1" applyFill="1" applyBorder="1" applyAlignment="1">
      <alignment horizontal="center"/>
    </xf>
    <xf numFmtId="3" fontId="4" fillId="0" borderId="38" xfId="1" applyNumberFormat="1" applyFont="1" applyFill="1" applyBorder="1" applyAlignment="1">
      <alignment horizontal="center"/>
    </xf>
    <xf numFmtId="3" fontId="4" fillId="0" borderId="31" xfId="1" applyNumberFormat="1" applyFont="1" applyFill="1" applyBorder="1" applyAlignment="1">
      <alignment horizontal="center"/>
    </xf>
    <xf numFmtId="3" fontId="1" fillId="0" borderId="49" xfId="1" applyNumberFormat="1" applyFont="1" applyBorder="1" applyAlignment="1">
      <alignment horizontal="center"/>
    </xf>
    <xf numFmtId="3" fontId="1" fillId="0" borderId="46" xfId="1" applyNumberFormat="1" applyFont="1" applyBorder="1" applyAlignment="1">
      <alignment horizontal="center"/>
    </xf>
    <xf numFmtId="3" fontId="1" fillId="0" borderId="48" xfId="1" applyNumberFormat="1" applyFont="1" applyBorder="1" applyAlignment="1">
      <alignment horizontal="center"/>
    </xf>
    <xf numFmtId="3" fontId="1" fillId="0" borderId="65" xfId="1" applyNumberFormat="1" applyFont="1" applyFill="1" applyBorder="1" applyAlignment="1">
      <alignment horizontal="center"/>
    </xf>
    <xf numFmtId="3" fontId="1" fillId="0" borderId="26" xfId="1" applyNumberFormat="1" applyFont="1" applyFill="1" applyBorder="1" applyAlignment="1">
      <alignment horizontal="center"/>
    </xf>
    <xf numFmtId="3" fontId="1" fillId="0" borderId="58" xfId="1" applyNumberFormat="1" applyFont="1" applyFill="1" applyBorder="1" applyAlignment="1">
      <alignment horizontal="center"/>
    </xf>
    <xf numFmtId="3" fontId="8" fillId="0" borderId="8" xfId="1" applyNumberFormat="1" applyFont="1" applyBorder="1" applyAlignment="1">
      <alignment horizontal="center"/>
    </xf>
    <xf numFmtId="3" fontId="8" fillId="0" borderId="9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3" fontId="9" fillId="2" borderId="25" xfId="1" applyNumberFormat="1" applyFont="1" applyFill="1" applyBorder="1" applyAlignment="1">
      <alignment horizontal="center"/>
    </xf>
    <xf numFmtId="3" fontId="4" fillId="2" borderId="26" xfId="1" applyNumberFormat="1" applyFont="1" applyFill="1" applyBorder="1" applyAlignment="1">
      <alignment horizontal="center"/>
    </xf>
    <xf numFmtId="3" fontId="4" fillId="2" borderId="27" xfId="1" applyNumberFormat="1" applyFont="1" applyFill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4" fillId="0" borderId="48" xfId="1" applyFont="1" applyBorder="1" applyAlignment="1">
      <alignment horizontal="center"/>
    </xf>
    <xf numFmtId="0" fontId="4" fillId="0" borderId="47" xfId="1" applyFont="1" applyBorder="1" applyAlignment="1">
      <alignment horizontal="center"/>
    </xf>
    <xf numFmtId="3" fontId="4" fillId="0" borderId="53" xfId="1" applyNumberFormat="1" applyFont="1" applyFill="1" applyBorder="1" applyAlignment="1">
      <alignment horizontal="center"/>
    </xf>
    <xf numFmtId="3" fontId="4" fillId="0" borderId="54" xfId="1" applyNumberFormat="1" applyFont="1" applyFill="1" applyBorder="1" applyAlignment="1">
      <alignment horizontal="center"/>
    </xf>
    <xf numFmtId="3" fontId="4" fillId="0" borderId="55" xfId="1" applyNumberFormat="1" applyFont="1" applyFill="1" applyBorder="1" applyAlignment="1">
      <alignment horizontal="center"/>
    </xf>
  </cellXfs>
  <cellStyles count="3">
    <cellStyle name="Normal" xfId="0" builtinId="0"/>
    <cellStyle name="Normal 2 3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3</xdr:col>
      <xdr:colOff>266700</xdr:colOff>
      <xdr:row>3</xdr:row>
      <xdr:rowOff>84631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2190750" cy="713280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263509</xdr:colOff>
      <xdr:row>4</xdr:row>
      <xdr:rowOff>6284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330434" cy="758759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sta&#241;ojorge\Desktop\PTO%25202012%2520FEB\ADMON%2520DE%2520EMPRESAS\ADMINISTRACION.%2520DE%2520EMPRESAS%25202012pto%2520aprob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sta&#241;ojorge\Desktop\PTO%25202012%2520FEB\ARTES\Artes%2520(1)\Artes%2520plasticas\ARTES%2520PLASTICAS%25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sta&#241;ojorge\Desktop\PTO%25202012%2520FEB\ARTES\Artes%2520(1)\Arte%2520dram&#225;tico\ARTE_DRAMATICO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JULIO NOV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9"/>
  <sheetViews>
    <sheetView showGridLines="0" zoomScaleNormal="100" workbookViewId="0">
      <pane xSplit="1" ySplit="6" topLeftCell="B343" activePane="bottomRight" state="frozen"/>
      <selection activeCell="L17" sqref="L17"/>
      <selection pane="topRight" activeCell="L17" sqref="L17"/>
      <selection pane="bottomLeft" activeCell="L17" sqref="L17"/>
      <selection pane="bottomRight" activeCell="D2" sqref="D2:I2"/>
    </sheetView>
  </sheetViews>
  <sheetFormatPr baseColWidth="10" defaultColWidth="0" defaultRowHeight="14.25" zeroHeight="1" x14ac:dyDescent="0.2"/>
  <cols>
    <col min="1" max="1" width="1.28515625" style="72" customWidth="1"/>
    <col min="2" max="2" width="11" style="72" bestFit="1" customWidth="1"/>
    <col min="3" max="3" width="16.5703125" style="72" bestFit="1" customWidth="1"/>
    <col min="4" max="4" width="16.85546875" style="72" bestFit="1" customWidth="1"/>
    <col min="5" max="5" width="1.28515625" style="72" customWidth="1"/>
    <col min="6" max="6" width="11.42578125" style="70" customWidth="1"/>
    <col min="7" max="7" width="16.5703125" style="86" bestFit="1" customWidth="1"/>
    <col min="8" max="8" width="11.42578125" style="70" customWidth="1"/>
    <col min="9" max="9" width="16.85546875" style="86" bestFit="1" customWidth="1"/>
    <col min="10" max="12" width="11.42578125" style="72" customWidth="1"/>
    <col min="13" max="16384" width="11.42578125" style="72" hidden="1"/>
  </cols>
  <sheetData>
    <row r="1" spans="1:11" x14ac:dyDescent="0.2">
      <c r="G1" s="70"/>
      <c r="I1" s="70"/>
    </row>
    <row r="2" spans="1:11" ht="18" x14ac:dyDescent="0.25">
      <c r="D2" s="385" t="s">
        <v>187</v>
      </c>
      <c r="E2" s="385"/>
      <c r="F2" s="385"/>
      <c r="G2" s="385"/>
      <c r="H2" s="385"/>
      <c r="I2" s="385"/>
      <c r="K2" s="73"/>
    </row>
    <row r="3" spans="1:11" ht="18" x14ac:dyDescent="0.25">
      <c r="D3" s="385" t="s">
        <v>0</v>
      </c>
      <c r="E3" s="385"/>
      <c r="F3" s="385"/>
      <c r="G3" s="385"/>
      <c r="H3" s="385"/>
      <c r="I3" s="385"/>
      <c r="K3" s="73"/>
    </row>
    <row r="4" spans="1:11" ht="15" thickBot="1" x14ac:dyDescent="0.25">
      <c r="G4" s="70"/>
      <c r="I4" s="70"/>
    </row>
    <row r="5" spans="1:11" ht="15" customHeight="1" x14ac:dyDescent="0.2">
      <c r="A5" s="74"/>
      <c r="B5" s="378">
        <v>2016</v>
      </c>
      <c r="C5" s="379"/>
      <c r="D5" s="380"/>
      <c r="F5" s="386">
        <v>2017</v>
      </c>
      <c r="G5" s="387"/>
      <c r="H5" s="387"/>
      <c r="I5" s="388"/>
    </row>
    <row r="6" spans="1:11" ht="15.75" customHeight="1" thickBot="1" x14ac:dyDescent="0.25">
      <c r="A6" s="74"/>
      <c r="B6" s="381"/>
      <c r="C6" s="382"/>
      <c r="D6" s="383"/>
      <c r="F6" s="389"/>
      <c r="G6" s="390"/>
      <c r="H6" s="390"/>
      <c r="I6" s="391"/>
    </row>
    <row r="7" spans="1:11" ht="18.75" thickBot="1" x14ac:dyDescent="0.3">
      <c r="A7" s="74"/>
      <c r="B7" s="384" t="s">
        <v>1</v>
      </c>
      <c r="C7" s="384"/>
      <c r="D7" s="384"/>
      <c r="G7" s="70"/>
      <c r="I7" s="70"/>
    </row>
    <row r="8" spans="1:11" ht="15.75" x14ac:dyDescent="0.25">
      <c r="A8" s="6"/>
      <c r="B8" s="302" t="s">
        <v>2</v>
      </c>
      <c r="C8" s="331"/>
      <c r="D8" s="332"/>
      <c r="F8" s="302" t="s">
        <v>2</v>
      </c>
      <c r="G8" s="331"/>
      <c r="H8" s="331"/>
      <c r="I8" s="332"/>
    </row>
    <row r="9" spans="1:11" x14ac:dyDescent="0.2">
      <c r="A9" s="6"/>
      <c r="B9" s="325" t="s">
        <v>3</v>
      </c>
      <c r="C9" s="294"/>
      <c r="D9" s="295"/>
      <c r="F9" s="325" t="s">
        <v>3</v>
      </c>
      <c r="G9" s="294"/>
      <c r="H9" s="294"/>
      <c r="I9" s="295"/>
    </row>
    <row r="10" spans="1:11" x14ac:dyDescent="0.2">
      <c r="A10" s="6"/>
      <c r="B10" s="316" t="s">
        <v>4</v>
      </c>
      <c r="C10" s="294" t="s">
        <v>5</v>
      </c>
      <c r="D10" s="295"/>
      <c r="F10" s="316" t="s">
        <v>4</v>
      </c>
      <c r="G10" s="294" t="s">
        <v>5</v>
      </c>
      <c r="H10" s="294"/>
      <c r="I10" s="295"/>
    </row>
    <row r="11" spans="1:11" ht="15.75" customHeight="1" thickBot="1" x14ac:dyDescent="0.25">
      <c r="A11" s="6"/>
      <c r="B11" s="318"/>
      <c r="C11" s="68" t="s">
        <v>6</v>
      </c>
      <c r="D11" s="69" t="s">
        <v>7</v>
      </c>
      <c r="F11" s="318"/>
      <c r="G11" s="68" t="s">
        <v>6</v>
      </c>
      <c r="H11" s="68" t="s">
        <v>8</v>
      </c>
      <c r="I11" s="69" t="s">
        <v>7</v>
      </c>
    </row>
    <row r="12" spans="1:11" ht="15.75" thickBot="1" x14ac:dyDescent="0.3">
      <c r="A12" s="6"/>
      <c r="B12" s="369" t="s">
        <v>9</v>
      </c>
      <c r="C12" s="370"/>
      <c r="D12" s="371"/>
      <c r="F12" s="375" t="s">
        <v>31</v>
      </c>
      <c r="G12" s="376"/>
      <c r="H12" s="376"/>
      <c r="I12" s="377"/>
    </row>
    <row r="13" spans="1:11" x14ac:dyDescent="0.2">
      <c r="A13" s="6"/>
      <c r="B13" s="94" t="s">
        <v>10</v>
      </c>
      <c r="C13" s="95">
        <v>15922000</v>
      </c>
      <c r="D13" s="96">
        <v>15922000</v>
      </c>
      <c r="F13" s="105" t="s">
        <v>10</v>
      </c>
      <c r="G13" s="106">
        <f>MROUND(D13*1.083,1000)</f>
        <v>17244000</v>
      </c>
      <c r="H13" s="107">
        <f>(G13/D13)-1</f>
        <v>8.3029770129380731E-2</v>
      </c>
      <c r="I13" s="108">
        <f>+G13</f>
        <v>17244000</v>
      </c>
    </row>
    <row r="14" spans="1:11" x14ac:dyDescent="0.2">
      <c r="A14" s="6"/>
      <c r="B14" s="7" t="s">
        <v>11</v>
      </c>
      <c r="C14" s="8">
        <v>15922000</v>
      </c>
      <c r="D14" s="9">
        <v>15922000</v>
      </c>
      <c r="F14" s="92" t="s">
        <v>11</v>
      </c>
      <c r="G14" s="109">
        <f>+G13</f>
        <v>17244000</v>
      </c>
      <c r="H14" s="110">
        <f t="shared" ref="H14:H38" si="0">(G14/D14)-1</f>
        <v>8.3029770129380731E-2</v>
      </c>
      <c r="I14" s="111">
        <f>+G13</f>
        <v>17244000</v>
      </c>
    </row>
    <row r="15" spans="1:11" x14ac:dyDescent="0.2">
      <c r="A15" s="6"/>
      <c r="B15" s="7" t="s">
        <v>12</v>
      </c>
      <c r="C15" s="8">
        <v>15922000</v>
      </c>
      <c r="D15" s="9">
        <v>15922000</v>
      </c>
      <c r="F15" s="92" t="s">
        <v>12</v>
      </c>
      <c r="G15" s="109">
        <f t="shared" ref="G15:G17" si="1">+G14</f>
        <v>17244000</v>
      </c>
      <c r="H15" s="110">
        <f t="shared" si="0"/>
        <v>8.3029770129380731E-2</v>
      </c>
      <c r="I15" s="111">
        <f t="shared" ref="I15:I24" si="2">+G14</f>
        <v>17244000</v>
      </c>
    </row>
    <row r="16" spans="1:11" x14ac:dyDescent="0.2">
      <c r="A16" s="6"/>
      <c r="B16" s="7" t="s">
        <v>13</v>
      </c>
      <c r="C16" s="8">
        <v>15176000</v>
      </c>
      <c r="D16" s="9">
        <v>15922000</v>
      </c>
      <c r="F16" s="92" t="s">
        <v>13</v>
      </c>
      <c r="G16" s="109">
        <f t="shared" si="1"/>
        <v>17244000</v>
      </c>
      <c r="H16" s="110">
        <f t="shared" si="0"/>
        <v>8.3029770129380731E-2</v>
      </c>
      <c r="I16" s="111">
        <f t="shared" si="2"/>
        <v>17244000</v>
      </c>
    </row>
    <row r="17" spans="1:9" x14ac:dyDescent="0.2">
      <c r="A17" s="6"/>
      <c r="B17" s="7" t="s">
        <v>14</v>
      </c>
      <c r="C17" s="8">
        <v>15176000</v>
      </c>
      <c r="D17" s="9">
        <v>15176000</v>
      </c>
      <c r="F17" s="92" t="s">
        <v>14</v>
      </c>
      <c r="G17" s="109">
        <f t="shared" si="1"/>
        <v>17244000</v>
      </c>
      <c r="H17" s="110">
        <f>(G17/D16)-1</f>
        <v>8.3029770129380731E-2</v>
      </c>
      <c r="I17" s="111">
        <f t="shared" si="2"/>
        <v>17244000</v>
      </c>
    </row>
    <row r="18" spans="1:9" x14ac:dyDescent="0.2">
      <c r="A18" s="6"/>
      <c r="B18" s="7" t="s">
        <v>15</v>
      </c>
      <c r="C18" s="8">
        <v>14111000</v>
      </c>
      <c r="D18" s="9">
        <v>15176000</v>
      </c>
      <c r="F18" s="92" t="s">
        <v>15</v>
      </c>
      <c r="G18" s="109">
        <f>MROUND(D17*1.083,1000)</f>
        <v>16436000</v>
      </c>
      <c r="H18" s="110">
        <f t="shared" si="0"/>
        <v>8.302583025830268E-2</v>
      </c>
      <c r="I18" s="111">
        <f t="shared" si="2"/>
        <v>17244000</v>
      </c>
    </row>
    <row r="19" spans="1:9" x14ac:dyDescent="0.2">
      <c r="A19" s="6"/>
      <c r="B19" s="7" t="s">
        <v>16</v>
      </c>
      <c r="C19" s="8">
        <v>14111000</v>
      </c>
      <c r="D19" s="9">
        <v>14111000</v>
      </c>
      <c r="F19" s="92" t="s">
        <v>16</v>
      </c>
      <c r="G19" s="109">
        <f>+G18</f>
        <v>16436000</v>
      </c>
      <c r="H19" s="110">
        <f>(G19/D18)-1</f>
        <v>8.302583025830268E-2</v>
      </c>
      <c r="I19" s="111">
        <f t="shared" si="2"/>
        <v>16436000</v>
      </c>
    </row>
    <row r="20" spans="1:9" x14ac:dyDescent="0.2">
      <c r="A20" s="6"/>
      <c r="B20" s="7" t="s">
        <v>17</v>
      </c>
      <c r="C20" s="8">
        <v>14111000</v>
      </c>
      <c r="D20" s="9">
        <v>14111000</v>
      </c>
      <c r="F20" s="92" t="s">
        <v>17</v>
      </c>
      <c r="G20" s="109">
        <f>MROUND(D19*1.083,1000)</f>
        <v>15282000</v>
      </c>
      <c r="H20" s="110">
        <f t="shared" si="0"/>
        <v>8.2984905392955888E-2</v>
      </c>
      <c r="I20" s="111">
        <f t="shared" si="2"/>
        <v>16436000</v>
      </c>
    </row>
    <row r="21" spans="1:9" x14ac:dyDescent="0.2">
      <c r="A21" s="6"/>
      <c r="B21" s="7" t="s">
        <v>18</v>
      </c>
      <c r="C21" s="8">
        <v>14111000</v>
      </c>
      <c r="D21" s="9">
        <v>14111000</v>
      </c>
      <c r="F21" s="92" t="s">
        <v>18</v>
      </c>
      <c r="G21" s="109">
        <f>+G20</f>
        <v>15282000</v>
      </c>
      <c r="H21" s="110">
        <f t="shared" si="0"/>
        <v>8.2984905392955888E-2</v>
      </c>
      <c r="I21" s="111">
        <f t="shared" si="2"/>
        <v>15282000</v>
      </c>
    </row>
    <row r="22" spans="1:9" x14ac:dyDescent="0.2">
      <c r="A22" s="6"/>
      <c r="B22" s="7" t="s">
        <v>19</v>
      </c>
      <c r="C22" s="8">
        <v>14111000</v>
      </c>
      <c r="D22" s="9">
        <v>14111000</v>
      </c>
      <c r="F22" s="92" t="s">
        <v>19</v>
      </c>
      <c r="G22" s="109">
        <f t="shared" ref="G22:G24" si="3">+G21</f>
        <v>15282000</v>
      </c>
      <c r="H22" s="110">
        <f t="shared" si="0"/>
        <v>8.2984905392955888E-2</v>
      </c>
      <c r="I22" s="111">
        <f t="shared" si="2"/>
        <v>15282000</v>
      </c>
    </row>
    <row r="23" spans="1:9" x14ac:dyDescent="0.2">
      <c r="A23" s="6"/>
      <c r="B23" s="7" t="s">
        <v>20</v>
      </c>
      <c r="C23" s="8">
        <v>14111000</v>
      </c>
      <c r="D23" s="9">
        <v>14111000</v>
      </c>
      <c r="F23" s="92" t="s">
        <v>20</v>
      </c>
      <c r="G23" s="109">
        <f t="shared" si="3"/>
        <v>15282000</v>
      </c>
      <c r="H23" s="110">
        <f t="shared" si="0"/>
        <v>8.2984905392955888E-2</v>
      </c>
      <c r="I23" s="111">
        <f t="shared" si="2"/>
        <v>15282000</v>
      </c>
    </row>
    <row r="24" spans="1:9" ht="15" thickBot="1" x14ac:dyDescent="0.25">
      <c r="A24" s="6"/>
      <c r="B24" s="10" t="s">
        <v>21</v>
      </c>
      <c r="C24" s="11">
        <v>13983000</v>
      </c>
      <c r="D24" s="12">
        <v>14111000</v>
      </c>
      <c r="F24" s="121" t="s">
        <v>21</v>
      </c>
      <c r="G24" s="122">
        <f t="shared" si="3"/>
        <v>15282000</v>
      </c>
      <c r="H24" s="125">
        <f t="shared" si="0"/>
        <v>8.2984905392955888E-2</v>
      </c>
      <c r="I24" s="124">
        <f t="shared" si="2"/>
        <v>15282000</v>
      </c>
    </row>
    <row r="25" spans="1:9" ht="15.75" thickBot="1" x14ac:dyDescent="0.3">
      <c r="A25" s="6"/>
      <c r="B25" s="369" t="s">
        <v>22</v>
      </c>
      <c r="C25" s="370"/>
      <c r="D25" s="371"/>
      <c r="F25" s="369" t="s">
        <v>22</v>
      </c>
      <c r="G25" s="370"/>
      <c r="H25" s="370"/>
      <c r="I25" s="371"/>
    </row>
    <row r="26" spans="1:9" x14ac:dyDescent="0.2">
      <c r="A26" s="6"/>
      <c r="B26" s="94" t="s">
        <v>10</v>
      </c>
      <c r="C26" s="95">
        <v>15922000</v>
      </c>
      <c r="D26" s="96">
        <v>15922000</v>
      </c>
      <c r="F26" s="105" t="s">
        <v>10</v>
      </c>
      <c r="G26" s="106">
        <f>+G13</f>
        <v>17244000</v>
      </c>
      <c r="H26" s="107">
        <f t="shared" si="0"/>
        <v>8.3029770129380731E-2</v>
      </c>
      <c r="I26" s="108">
        <f>+G26</f>
        <v>17244000</v>
      </c>
    </row>
    <row r="27" spans="1:9" x14ac:dyDescent="0.2">
      <c r="A27" s="6"/>
      <c r="B27" s="7" t="s">
        <v>11</v>
      </c>
      <c r="C27" s="8">
        <v>15922000</v>
      </c>
      <c r="D27" s="9">
        <v>15922000</v>
      </c>
      <c r="F27" s="92" t="s">
        <v>11</v>
      </c>
      <c r="G27" s="109">
        <f t="shared" ref="G27:G32" si="4">+G14</f>
        <v>17244000</v>
      </c>
      <c r="H27" s="110">
        <f t="shared" si="0"/>
        <v>8.3029770129380731E-2</v>
      </c>
      <c r="I27" s="111">
        <f>+G26</f>
        <v>17244000</v>
      </c>
    </row>
    <row r="28" spans="1:9" x14ac:dyDescent="0.2">
      <c r="A28" s="6"/>
      <c r="B28" s="7" t="s">
        <v>12</v>
      </c>
      <c r="C28" s="8">
        <v>15922000</v>
      </c>
      <c r="D28" s="9">
        <v>15922000</v>
      </c>
      <c r="F28" s="92" t="s">
        <v>12</v>
      </c>
      <c r="G28" s="109">
        <f t="shared" si="4"/>
        <v>17244000</v>
      </c>
      <c r="H28" s="110">
        <f t="shared" si="0"/>
        <v>8.3029770129380731E-2</v>
      </c>
      <c r="I28" s="111">
        <f t="shared" ref="I28:I33" si="5">+G27</f>
        <v>17244000</v>
      </c>
    </row>
    <row r="29" spans="1:9" x14ac:dyDescent="0.2">
      <c r="A29" s="6"/>
      <c r="B29" s="7" t="s">
        <v>13</v>
      </c>
      <c r="C29" s="8">
        <v>15176000</v>
      </c>
      <c r="D29" s="9">
        <v>15922000</v>
      </c>
      <c r="F29" s="92" t="s">
        <v>13</v>
      </c>
      <c r="G29" s="109">
        <f t="shared" si="4"/>
        <v>17244000</v>
      </c>
      <c r="H29" s="110">
        <f t="shared" si="0"/>
        <v>8.3029770129380731E-2</v>
      </c>
      <c r="I29" s="111">
        <f t="shared" si="5"/>
        <v>17244000</v>
      </c>
    </row>
    <row r="30" spans="1:9" x14ac:dyDescent="0.2">
      <c r="A30" s="6"/>
      <c r="B30" s="7" t="s">
        <v>14</v>
      </c>
      <c r="C30" s="8">
        <v>15176000</v>
      </c>
      <c r="D30" s="9">
        <v>15176000</v>
      </c>
      <c r="F30" s="92" t="s">
        <v>14</v>
      </c>
      <c r="G30" s="109">
        <f t="shared" si="4"/>
        <v>17244000</v>
      </c>
      <c r="H30" s="110">
        <f>(G30/D29)-1</f>
        <v>8.3029770129380731E-2</v>
      </c>
      <c r="I30" s="111">
        <f t="shared" si="5"/>
        <v>17244000</v>
      </c>
    </row>
    <row r="31" spans="1:9" x14ac:dyDescent="0.2">
      <c r="A31" s="6"/>
      <c r="B31" s="7" t="s">
        <v>15</v>
      </c>
      <c r="C31" s="8"/>
      <c r="D31" s="9">
        <v>15176000</v>
      </c>
      <c r="F31" s="92" t="s">
        <v>15</v>
      </c>
      <c r="G31" s="109">
        <f t="shared" si="4"/>
        <v>16436000</v>
      </c>
      <c r="H31" s="110">
        <f t="shared" si="0"/>
        <v>8.302583025830268E-2</v>
      </c>
      <c r="I31" s="111">
        <f t="shared" si="5"/>
        <v>17244000</v>
      </c>
    </row>
    <row r="32" spans="1:9" x14ac:dyDescent="0.2">
      <c r="A32" s="6"/>
      <c r="B32" s="7" t="s">
        <v>16</v>
      </c>
      <c r="C32" s="8"/>
      <c r="D32" s="9"/>
      <c r="F32" s="92" t="s">
        <v>16</v>
      </c>
      <c r="G32" s="109">
        <f t="shared" si="4"/>
        <v>16436000</v>
      </c>
      <c r="H32" s="110">
        <f>(G32/D31)-1</f>
        <v>8.302583025830268E-2</v>
      </c>
      <c r="I32" s="111">
        <f t="shared" si="5"/>
        <v>16436000</v>
      </c>
    </row>
    <row r="33" spans="1:9" ht="15" thickBot="1" x14ac:dyDescent="0.25">
      <c r="A33" s="6"/>
      <c r="B33" s="10" t="s">
        <v>17</v>
      </c>
      <c r="C33" s="11"/>
      <c r="D33" s="12"/>
      <c r="F33" s="121" t="s">
        <v>17</v>
      </c>
      <c r="G33" s="122"/>
      <c r="H33" s="123"/>
      <c r="I33" s="124">
        <f t="shared" si="5"/>
        <v>16436000</v>
      </c>
    </row>
    <row r="34" spans="1:9" ht="15.75" thickBot="1" x14ac:dyDescent="0.3">
      <c r="A34" s="6"/>
      <c r="B34" s="372" t="s">
        <v>23</v>
      </c>
      <c r="C34" s="373"/>
      <c r="D34" s="374"/>
      <c r="F34" s="369" t="s">
        <v>23</v>
      </c>
      <c r="G34" s="370"/>
      <c r="H34" s="370"/>
      <c r="I34" s="371"/>
    </row>
    <row r="35" spans="1:9" x14ac:dyDescent="0.2">
      <c r="A35" s="6"/>
      <c r="B35" s="94" t="s">
        <v>10</v>
      </c>
      <c r="C35" s="95">
        <v>15922000</v>
      </c>
      <c r="D35" s="96">
        <v>15922000</v>
      </c>
      <c r="F35" s="105" t="s">
        <v>10</v>
      </c>
      <c r="G35" s="106">
        <f>+G26</f>
        <v>17244000</v>
      </c>
      <c r="H35" s="107">
        <f t="shared" si="0"/>
        <v>8.3029770129380731E-2</v>
      </c>
      <c r="I35" s="108">
        <f>+G35</f>
        <v>17244000</v>
      </c>
    </row>
    <row r="36" spans="1:9" x14ac:dyDescent="0.2">
      <c r="A36" s="6"/>
      <c r="B36" s="7" t="s">
        <v>11</v>
      </c>
      <c r="C36" s="8">
        <v>15922000</v>
      </c>
      <c r="D36" s="9">
        <v>15922000</v>
      </c>
      <c r="F36" s="92" t="s">
        <v>11</v>
      </c>
      <c r="G36" s="109">
        <f t="shared" ref="G36:G39" si="6">+G27</f>
        <v>17244000</v>
      </c>
      <c r="H36" s="110">
        <f t="shared" si="0"/>
        <v>8.3029770129380731E-2</v>
      </c>
      <c r="I36" s="111">
        <f>+G35</f>
        <v>17244000</v>
      </c>
    </row>
    <row r="37" spans="1:9" x14ac:dyDescent="0.2">
      <c r="A37" s="6"/>
      <c r="B37" s="7" t="s">
        <v>12</v>
      </c>
      <c r="C37" s="8">
        <v>15922000</v>
      </c>
      <c r="D37" s="9">
        <v>15922000</v>
      </c>
      <c r="F37" s="92" t="s">
        <v>12</v>
      </c>
      <c r="G37" s="109">
        <f t="shared" si="6"/>
        <v>17244000</v>
      </c>
      <c r="H37" s="110">
        <f t="shared" si="0"/>
        <v>8.3029770129380731E-2</v>
      </c>
      <c r="I37" s="111">
        <f t="shared" ref="I37:I40" si="7">+G36</f>
        <v>17244000</v>
      </c>
    </row>
    <row r="38" spans="1:9" x14ac:dyDescent="0.2">
      <c r="A38" s="6"/>
      <c r="B38" s="7" t="s">
        <v>13</v>
      </c>
      <c r="C38" s="8"/>
      <c r="D38" s="9">
        <v>15922000</v>
      </c>
      <c r="F38" s="92" t="s">
        <v>13</v>
      </c>
      <c r="G38" s="109">
        <f t="shared" si="6"/>
        <v>17244000</v>
      </c>
      <c r="H38" s="110">
        <f t="shared" si="0"/>
        <v>8.3029770129380731E-2</v>
      </c>
      <c r="I38" s="111">
        <f t="shared" si="7"/>
        <v>17244000</v>
      </c>
    </row>
    <row r="39" spans="1:9" x14ac:dyDescent="0.2">
      <c r="A39" s="6"/>
      <c r="B39" s="79" t="s">
        <v>14</v>
      </c>
      <c r="C39" s="54"/>
      <c r="D39" s="20"/>
      <c r="F39" s="92" t="s">
        <v>14</v>
      </c>
      <c r="G39" s="109">
        <f t="shared" si="6"/>
        <v>17244000</v>
      </c>
      <c r="H39" s="110">
        <f>(G39/D38)-1</f>
        <v>8.3029770129380731E-2</v>
      </c>
      <c r="I39" s="111">
        <f t="shared" si="7"/>
        <v>17244000</v>
      </c>
    </row>
    <row r="40" spans="1:9" ht="18.75" thickBot="1" x14ac:dyDescent="0.3">
      <c r="A40" s="6"/>
      <c r="B40" s="75" t="s">
        <v>15</v>
      </c>
      <c r="C40" s="98"/>
      <c r="D40" s="99"/>
      <c r="F40" s="112" t="s">
        <v>15</v>
      </c>
      <c r="G40" s="113"/>
      <c r="H40" s="120"/>
      <c r="I40" s="115">
        <f t="shared" si="7"/>
        <v>17244000</v>
      </c>
    </row>
    <row r="41" spans="1:9" ht="18.75" thickBot="1" x14ac:dyDescent="0.3">
      <c r="A41" s="6"/>
      <c r="B41" s="14"/>
      <c r="C41" s="14"/>
      <c r="D41" s="14"/>
    </row>
    <row r="42" spans="1:9" ht="15.75" x14ac:dyDescent="0.25">
      <c r="A42" s="6"/>
      <c r="B42" s="302" t="s">
        <v>24</v>
      </c>
      <c r="C42" s="331"/>
      <c r="D42" s="332"/>
      <c r="F42" s="308" t="s">
        <v>24</v>
      </c>
      <c r="G42" s="309"/>
      <c r="H42" s="309"/>
      <c r="I42" s="310"/>
    </row>
    <row r="43" spans="1:9" x14ac:dyDescent="0.2">
      <c r="A43" s="6"/>
      <c r="B43" s="325" t="s">
        <v>25</v>
      </c>
      <c r="C43" s="294"/>
      <c r="D43" s="295"/>
      <c r="F43" s="311" t="s">
        <v>25</v>
      </c>
      <c r="G43" s="312"/>
      <c r="H43" s="312"/>
      <c r="I43" s="313"/>
    </row>
    <row r="44" spans="1:9" x14ac:dyDescent="0.2">
      <c r="A44" s="6"/>
      <c r="B44" s="316" t="s">
        <v>4</v>
      </c>
      <c r="C44" s="294" t="s">
        <v>5</v>
      </c>
      <c r="D44" s="295"/>
      <c r="F44" s="320" t="s">
        <v>4</v>
      </c>
      <c r="G44" s="314" t="s">
        <v>5</v>
      </c>
      <c r="H44" s="314"/>
      <c r="I44" s="315"/>
    </row>
    <row r="45" spans="1:9" ht="15.75" customHeight="1" thickBot="1" x14ac:dyDescent="0.25">
      <c r="A45" s="6"/>
      <c r="B45" s="318"/>
      <c r="C45" s="68" t="s">
        <v>6</v>
      </c>
      <c r="D45" s="69" t="s">
        <v>7</v>
      </c>
      <c r="F45" s="340"/>
      <c r="G45" s="68" t="s">
        <v>6</v>
      </c>
      <c r="H45" s="68" t="s">
        <v>8</v>
      </c>
      <c r="I45" s="69" t="s">
        <v>7</v>
      </c>
    </row>
    <row r="46" spans="1:9" x14ac:dyDescent="0.2">
      <c r="A46" s="6"/>
      <c r="B46" s="93" t="s">
        <v>26</v>
      </c>
      <c r="C46" s="42">
        <v>4431000</v>
      </c>
      <c r="D46" s="43" t="s">
        <v>1</v>
      </c>
      <c r="F46" s="105" t="s">
        <v>26</v>
      </c>
      <c r="G46" s="106">
        <f>MROUND(D47*1.083,1000)</f>
        <v>4799000</v>
      </c>
      <c r="H46" s="107">
        <f>(G46/D47)-1</f>
        <v>8.3051229970661167E-2</v>
      </c>
      <c r="I46" s="108"/>
    </row>
    <row r="47" spans="1:9" ht="15" thickBot="1" x14ac:dyDescent="0.25">
      <c r="A47" s="6"/>
      <c r="B47" s="10" t="s">
        <v>26</v>
      </c>
      <c r="C47" s="11" t="s">
        <v>1</v>
      </c>
      <c r="D47" s="12">
        <v>4431000</v>
      </c>
      <c r="F47" s="112" t="s">
        <v>26</v>
      </c>
      <c r="G47" s="113"/>
      <c r="H47" s="120"/>
      <c r="I47" s="115">
        <f>+G46</f>
        <v>4799000</v>
      </c>
    </row>
    <row r="48" spans="1:9" ht="18.75" thickBot="1" x14ac:dyDescent="0.3">
      <c r="A48" s="6"/>
      <c r="B48" s="14"/>
      <c r="C48" s="14"/>
      <c r="D48" s="14"/>
    </row>
    <row r="49" spans="1:9" ht="15.75" x14ac:dyDescent="0.25">
      <c r="A49" s="6"/>
      <c r="B49" s="302" t="s">
        <v>27</v>
      </c>
      <c r="C49" s="331"/>
      <c r="D49" s="332"/>
      <c r="F49" s="362" t="s">
        <v>27</v>
      </c>
      <c r="G49" s="363"/>
      <c r="H49" s="363"/>
      <c r="I49" s="364"/>
    </row>
    <row r="50" spans="1:9" x14ac:dyDescent="0.2">
      <c r="A50" s="6"/>
      <c r="B50" s="325" t="s">
        <v>28</v>
      </c>
      <c r="C50" s="294"/>
      <c r="D50" s="295"/>
      <c r="F50" s="365" t="s">
        <v>28</v>
      </c>
      <c r="G50" s="314"/>
      <c r="H50" s="314"/>
      <c r="I50" s="315"/>
    </row>
    <row r="51" spans="1:9" x14ac:dyDescent="0.2">
      <c r="A51" s="6"/>
      <c r="B51" s="353" t="s">
        <v>4</v>
      </c>
      <c r="C51" s="294" t="s">
        <v>5</v>
      </c>
      <c r="D51" s="295"/>
      <c r="F51" s="316" t="s">
        <v>4</v>
      </c>
      <c r="G51" s="314" t="s">
        <v>5</v>
      </c>
      <c r="H51" s="314"/>
      <c r="I51" s="315"/>
    </row>
    <row r="52" spans="1:9" ht="15.75" customHeight="1" thickBot="1" x14ac:dyDescent="0.25">
      <c r="A52" s="6"/>
      <c r="B52" s="354"/>
      <c r="C52" s="68" t="s">
        <v>6</v>
      </c>
      <c r="D52" s="69" t="s">
        <v>7</v>
      </c>
      <c r="F52" s="318"/>
      <c r="G52" s="68" t="s">
        <v>6</v>
      </c>
      <c r="H52" s="68" t="s">
        <v>8</v>
      </c>
      <c r="I52" s="69" t="s">
        <v>7</v>
      </c>
    </row>
    <row r="53" spans="1:9" x14ac:dyDescent="0.2">
      <c r="A53" s="6"/>
      <c r="B53" s="76" t="s">
        <v>10</v>
      </c>
      <c r="C53" s="42">
        <v>4948000</v>
      </c>
      <c r="D53" s="43">
        <f>+C53</f>
        <v>4948000</v>
      </c>
      <c r="F53" s="105" t="s">
        <v>10</v>
      </c>
      <c r="G53" s="106">
        <f>MROUND(D54*1.12,1000)</f>
        <v>5542000</v>
      </c>
      <c r="H53" s="107">
        <f>(G53/D54)-1</f>
        <v>0.12004850444624093</v>
      </c>
      <c r="I53" s="108">
        <f>+G53</f>
        <v>5542000</v>
      </c>
    </row>
    <row r="54" spans="1:9" x14ac:dyDescent="0.2">
      <c r="A54" s="6"/>
      <c r="B54" s="79" t="s">
        <v>11</v>
      </c>
      <c r="C54" s="8">
        <f>+C53</f>
        <v>4948000</v>
      </c>
      <c r="D54" s="9">
        <f>+C53</f>
        <v>4948000</v>
      </c>
      <c r="F54" s="92" t="s">
        <v>11</v>
      </c>
      <c r="G54" s="109">
        <f>MROUND(D54*1.083,1000)</f>
        <v>5359000</v>
      </c>
      <c r="H54" s="110">
        <f>(G54/$D$54)-1</f>
        <v>8.3063864187550518E-2</v>
      </c>
      <c r="I54" s="111">
        <f>+G53</f>
        <v>5542000</v>
      </c>
    </row>
    <row r="55" spans="1:9" ht="15" customHeight="1" x14ac:dyDescent="0.2">
      <c r="A55" s="6"/>
      <c r="B55" s="79" t="s">
        <v>12</v>
      </c>
      <c r="C55" s="8">
        <f t="shared" ref="C55:C62" si="8">+C54</f>
        <v>4948000</v>
      </c>
      <c r="D55" s="9">
        <f t="shared" ref="D55:D62" si="9">+C54</f>
        <v>4948000</v>
      </c>
      <c r="F55" s="92" t="s">
        <v>12</v>
      </c>
      <c r="G55" s="109">
        <f>+G54</f>
        <v>5359000</v>
      </c>
      <c r="H55" s="110">
        <f t="shared" ref="H55:H62" si="10">(G55/$D$54)-1</f>
        <v>8.3063864187550518E-2</v>
      </c>
      <c r="I55" s="111">
        <f t="shared" ref="I55:I62" si="11">+G54</f>
        <v>5359000</v>
      </c>
    </row>
    <row r="56" spans="1:9" ht="15" customHeight="1" x14ac:dyDescent="0.2">
      <c r="A56" s="6"/>
      <c r="B56" s="79" t="s">
        <v>13</v>
      </c>
      <c r="C56" s="8">
        <f t="shared" si="8"/>
        <v>4948000</v>
      </c>
      <c r="D56" s="9">
        <f t="shared" si="9"/>
        <v>4948000</v>
      </c>
      <c r="F56" s="92" t="s">
        <v>13</v>
      </c>
      <c r="G56" s="109">
        <f t="shared" ref="G56:G62" si="12">+G55</f>
        <v>5359000</v>
      </c>
      <c r="H56" s="110">
        <f t="shared" si="10"/>
        <v>8.3063864187550518E-2</v>
      </c>
      <c r="I56" s="111">
        <f t="shared" si="11"/>
        <v>5359000</v>
      </c>
    </row>
    <row r="57" spans="1:9" ht="15" customHeight="1" x14ac:dyDescent="0.2">
      <c r="A57" s="6"/>
      <c r="B57" s="79" t="s">
        <v>14</v>
      </c>
      <c r="C57" s="8">
        <f t="shared" si="8"/>
        <v>4948000</v>
      </c>
      <c r="D57" s="9">
        <f t="shared" si="9"/>
        <v>4948000</v>
      </c>
      <c r="F57" s="92" t="s">
        <v>14</v>
      </c>
      <c r="G57" s="109">
        <f t="shared" si="12"/>
        <v>5359000</v>
      </c>
      <c r="H57" s="110">
        <f t="shared" si="10"/>
        <v>8.3063864187550518E-2</v>
      </c>
      <c r="I57" s="111">
        <f t="shared" si="11"/>
        <v>5359000</v>
      </c>
    </row>
    <row r="58" spans="1:9" ht="15" customHeight="1" x14ac:dyDescent="0.2">
      <c r="A58" s="6"/>
      <c r="B58" s="79" t="s">
        <v>15</v>
      </c>
      <c r="C58" s="8">
        <f t="shared" si="8"/>
        <v>4948000</v>
      </c>
      <c r="D58" s="9">
        <f t="shared" si="9"/>
        <v>4948000</v>
      </c>
      <c r="F58" s="92" t="s">
        <v>15</v>
      </c>
      <c r="G58" s="109">
        <f t="shared" si="12"/>
        <v>5359000</v>
      </c>
      <c r="H58" s="110">
        <f t="shared" si="10"/>
        <v>8.3063864187550518E-2</v>
      </c>
      <c r="I58" s="111">
        <f t="shared" si="11"/>
        <v>5359000</v>
      </c>
    </row>
    <row r="59" spans="1:9" ht="15" customHeight="1" x14ac:dyDescent="0.2">
      <c r="A59" s="6"/>
      <c r="B59" s="79" t="s">
        <v>16</v>
      </c>
      <c r="C59" s="8">
        <f t="shared" si="8"/>
        <v>4948000</v>
      </c>
      <c r="D59" s="9">
        <f t="shared" si="9"/>
        <v>4948000</v>
      </c>
      <c r="F59" s="92" t="s">
        <v>16</v>
      </c>
      <c r="G59" s="109">
        <f t="shared" si="12"/>
        <v>5359000</v>
      </c>
      <c r="H59" s="110">
        <f t="shared" si="10"/>
        <v>8.3063864187550518E-2</v>
      </c>
      <c r="I59" s="111">
        <f t="shared" si="11"/>
        <v>5359000</v>
      </c>
    </row>
    <row r="60" spans="1:9" ht="15" customHeight="1" x14ac:dyDescent="0.2">
      <c r="A60" s="6"/>
      <c r="B60" s="79" t="s">
        <v>17</v>
      </c>
      <c r="C60" s="8">
        <f t="shared" si="8"/>
        <v>4948000</v>
      </c>
      <c r="D60" s="9">
        <f t="shared" si="9"/>
        <v>4948000</v>
      </c>
      <c r="F60" s="92" t="s">
        <v>17</v>
      </c>
      <c r="G60" s="109">
        <f t="shared" si="12"/>
        <v>5359000</v>
      </c>
      <c r="H60" s="110">
        <f t="shared" si="10"/>
        <v>8.3063864187550518E-2</v>
      </c>
      <c r="I60" s="111">
        <f t="shared" si="11"/>
        <v>5359000</v>
      </c>
    </row>
    <row r="61" spans="1:9" ht="15" customHeight="1" x14ac:dyDescent="0.2">
      <c r="A61" s="6"/>
      <c r="B61" s="79" t="s">
        <v>18</v>
      </c>
      <c r="C61" s="8">
        <f t="shared" si="8"/>
        <v>4948000</v>
      </c>
      <c r="D61" s="9">
        <f t="shared" si="9"/>
        <v>4948000</v>
      </c>
      <c r="F61" s="92" t="s">
        <v>18</v>
      </c>
      <c r="G61" s="109">
        <f t="shared" si="12"/>
        <v>5359000</v>
      </c>
      <c r="H61" s="110">
        <f t="shared" si="10"/>
        <v>8.3063864187550518E-2</v>
      </c>
      <c r="I61" s="111">
        <f t="shared" si="11"/>
        <v>5359000</v>
      </c>
    </row>
    <row r="62" spans="1:9" ht="15" customHeight="1" thickBot="1" x14ac:dyDescent="0.25">
      <c r="A62" s="6"/>
      <c r="B62" s="75" t="s">
        <v>19</v>
      </c>
      <c r="C62" s="11">
        <f t="shared" si="8"/>
        <v>4948000</v>
      </c>
      <c r="D62" s="12">
        <f t="shared" si="9"/>
        <v>4948000</v>
      </c>
      <c r="F62" s="112" t="s">
        <v>19</v>
      </c>
      <c r="G62" s="113">
        <f t="shared" si="12"/>
        <v>5359000</v>
      </c>
      <c r="H62" s="114">
        <f t="shared" si="10"/>
        <v>8.3063864187550518E-2</v>
      </c>
      <c r="I62" s="115">
        <f t="shared" si="11"/>
        <v>5359000</v>
      </c>
    </row>
    <row r="63" spans="1:9" ht="15" customHeight="1" thickBot="1" x14ac:dyDescent="0.3">
      <c r="A63" s="6"/>
      <c r="B63" s="15"/>
      <c r="C63" s="15"/>
      <c r="D63" s="15"/>
      <c r="F63" s="366" t="s">
        <v>183</v>
      </c>
      <c r="G63" s="367"/>
      <c r="H63" s="367"/>
      <c r="I63" s="368"/>
    </row>
    <row r="64" spans="1:9" ht="15" customHeight="1" x14ac:dyDescent="0.25">
      <c r="A64" s="6"/>
      <c r="B64" s="15"/>
      <c r="C64" s="15"/>
      <c r="D64" s="15"/>
      <c r="F64" s="116" t="s">
        <v>10</v>
      </c>
      <c r="G64" s="117">
        <f>+G53</f>
        <v>5542000</v>
      </c>
      <c r="H64" s="118">
        <f>(G64/D54)-1</f>
        <v>0.12004850444624093</v>
      </c>
      <c r="I64" s="119">
        <f>+I53</f>
        <v>5542000</v>
      </c>
    </row>
    <row r="65" spans="1:9" ht="15" customHeight="1" thickBot="1" x14ac:dyDescent="0.3">
      <c r="A65" s="6"/>
      <c r="B65" s="15"/>
      <c r="C65" s="15"/>
      <c r="D65" s="15"/>
      <c r="F65" s="112" t="s">
        <v>11</v>
      </c>
      <c r="G65" s="113"/>
      <c r="H65" s="120"/>
      <c r="I65" s="115">
        <f>+I54</f>
        <v>5542000</v>
      </c>
    </row>
    <row r="66" spans="1:9" ht="15" customHeight="1" thickBot="1" x14ac:dyDescent="0.3">
      <c r="A66" s="6"/>
      <c r="B66" s="15"/>
      <c r="C66" s="15"/>
      <c r="D66" s="15"/>
    </row>
    <row r="67" spans="1:9" ht="15.75" x14ac:dyDescent="0.25">
      <c r="A67" s="6"/>
      <c r="B67" s="302" t="s">
        <v>30</v>
      </c>
      <c r="C67" s="331"/>
      <c r="D67" s="332"/>
      <c r="F67" s="308" t="s">
        <v>30</v>
      </c>
      <c r="G67" s="309"/>
      <c r="H67" s="309"/>
      <c r="I67" s="310"/>
    </row>
    <row r="68" spans="1:9" x14ac:dyDescent="0.2">
      <c r="A68" s="6"/>
      <c r="B68" s="325" t="s">
        <v>28</v>
      </c>
      <c r="C68" s="294"/>
      <c r="D68" s="295"/>
      <c r="F68" s="311" t="s">
        <v>28</v>
      </c>
      <c r="G68" s="312"/>
      <c r="H68" s="312"/>
      <c r="I68" s="313"/>
    </row>
    <row r="69" spans="1:9" x14ac:dyDescent="0.2">
      <c r="A69" s="6"/>
      <c r="B69" s="316" t="s">
        <v>4</v>
      </c>
      <c r="C69" s="294" t="s">
        <v>5</v>
      </c>
      <c r="D69" s="295"/>
      <c r="F69" s="319" t="s">
        <v>4</v>
      </c>
      <c r="G69" s="314" t="s">
        <v>5</v>
      </c>
      <c r="H69" s="314"/>
      <c r="I69" s="315"/>
    </row>
    <row r="70" spans="1:9" ht="15.75" customHeight="1" thickBot="1" x14ac:dyDescent="0.25">
      <c r="A70" s="6"/>
      <c r="B70" s="318"/>
      <c r="C70" s="68" t="s">
        <v>6</v>
      </c>
      <c r="D70" s="69" t="s">
        <v>7</v>
      </c>
      <c r="F70" s="324"/>
      <c r="G70" s="68" t="s">
        <v>6</v>
      </c>
      <c r="H70" s="68" t="s">
        <v>8</v>
      </c>
      <c r="I70" s="69" t="s">
        <v>7</v>
      </c>
    </row>
    <row r="71" spans="1:9" ht="15" thickBot="1" x14ac:dyDescent="0.25">
      <c r="A71" s="6"/>
      <c r="B71" s="355" t="s">
        <v>31</v>
      </c>
      <c r="C71" s="356"/>
      <c r="D71" s="357"/>
      <c r="F71" s="328" t="s">
        <v>31</v>
      </c>
      <c r="G71" s="329"/>
      <c r="H71" s="329"/>
      <c r="I71" s="330"/>
    </row>
    <row r="72" spans="1:9" x14ac:dyDescent="0.2">
      <c r="A72" s="6"/>
      <c r="B72" s="7" t="s">
        <v>10</v>
      </c>
      <c r="C72" s="8">
        <v>7711000</v>
      </c>
      <c r="D72" s="9">
        <v>7711000</v>
      </c>
      <c r="F72" s="116" t="s">
        <v>10</v>
      </c>
      <c r="G72" s="117">
        <f>MROUND(D72*1.083,1000)</f>
        <v>8351000</v>
      </c>
      <c r="H72" s="127">
        <f>(G72/D72)-1</f>
        <v>8.2998314096744963E-2</v>
      </c>
      <c r="I72" s="119">
        <f>+G72</f>
        <v>8351000</v>
      </c>
    </row>
    <row r="73" spans="1:9" x14ac:dyDescent="0.2">
      <c r="A73" s="6"/>
      <c r="B73" s="7" t="s">
        <v>11</v>
      </c>
      <c r="C73" s="8">
        <v>7466000</v>
      </c>
      <c r="D73" s="9">
        <v>7711000</v>
      </c>
      <c r="F73" s="92" t="s">
        <v>11</v>
      </c>
      <c r="G73" s="109">
        <f>+G72</f>
        <v>8351000</v>
      </c>
      <c r="H73" s="110">
        <f t="shared" ref="H73:H81" si="13">(G73/D73)-1</f>
        <v>8.2998314096744963E-2</v>
      </c>
      <c r="I73" s="111">
        <f>+G72</f>
        <v>8351000</v>
      </c>
    </row>
    <row r="74" spans="1:9" x14ac:dyDescent="0.2">
      <c r="A74" s="6"/>
      <c r="B74" s="7" t="s">
        <v>12</v>
      </c>
      <c r="C74" s="8">
        <v>7466000</v>
      </c>
      <c r="D74" s="9">
        <v>7466000</v>
      </c>
      <c r="F74" s="92" t="s">
        <v>12</v>
      </c>
      <c r="G74" s="109">
        <f>+G73</f>
        <v>8351000</v>
      </c>
      <c r="H74" s="110">
        <f>(G74/D73)-1</f>
        <v>8.2998314096744963E-2</v>
      </c>
      <c r="I74" s="111">
        <f t="shared" ref="I74:I81" si="14">+G73</f>
        <v>8351000</v>
      </c>
    </row>
    <row r="75" spans="1:9" x14ac:dyDescent="0.2">
      <c r="A75" s="6"/>
      <c r="B75" s="7" t="s">
        <v>13</v>
      </c>
      <c r="C75" s="8">
        <v>7466000</v>
      </c>
      <c r="D75" s="9">
        <v>7466000</v>
      </c>
      <c r="F75" s="92" t="s">
        <v>13</v>
      </c>
      <c r="G75" s="109">
        <f>MROUND(D74*1.083,1000)</f>
        <v>8086000</v>
      </c>
      <c r="H75" s="110">
        <f t="shared" si="13"/>
        <v>8.3043128850790238E-2</v>
      </c>
      <c r="I75" s="111">
        <f t="shared" si="14"/>
        <v>8351000</v>
      </c>
    </row>
    <row r="76" spans="1:9" x14ac:dyDescent="0.2">
      <c r="A76" s="6"/>
      <c r="B76" s="7" t="s">
        <v>14</v>
      </c>
      <c r="C76" s="8">
        <v>7466000</v>
      </c>
      <c r="D76" s="9">
        <v>7466000</v>
      </c>
      <c r="F76" s="92" t="s">
        <v>14</v>
      </c>
      <c r="G76" s="109">
        <f>+G75</f>
        <v>8086000</v>
      </c>
      <c r="H76" s="110">
        <f t="shared" si="13"/>
        <v>8.3043128850790238E-2</v>
      </c>
      <c r="I76" s="111">
        <f t="shared" si="14"/>
        <v>8086000</v>
      </c>
    </row>
    <row r="77" spans="1:9" x14ac:dyDescent="0.2">
      <c r="A77" s="6"/>
      <c r="B77" s="7" t="s">
        <v>15</v>
      </c>
      <c r="C77" s="8">
        <v>7306000</v>
      </c>
      <c r="D77" s="9">
        <v>7466000</v>
      </c>
      <c r="F77" s="92" t="s">
        <v>15</v>
      </c>
      <c r="G77" s="109">
        <f t="shared" ref="G77:G78" si="15">+G76</f>
        <v>8086000</v>
      </c>
      <c r="H77" s="110">
        <f t="shared" si="13"/>
        <v>8.3043128850790238E-2</v>
      </c>
      <c r="I77" s="111">
        <f t="shared" si="14"/>
        <v>8086000</v>
      </c>
    </row>
    <row r="78" spans="1:9" x14ac:dyDescent="0.2">
      <c r="A78" s="6"/>
      <c r="B78" s="7" t="s">
        <v>16</v>
      </c>
      <c r="C78" s="8">
        <v>7306000</v>
      </c>
      <c r="D78" s="9">
        <v>7306000</v>
      </c>
      <c r="F78" s="92" t="s">
        <v>16</v>
      </c>
      <c r="G78" s="109">
        <f t="shared" si="15"/>
        <v>8086000</v>
      </c>
      <c r="H78" s="110">
        <f>(G78/D77)-1</f>
        <v>8.3043128850790238E-2</v>
      </c>
      <c r="I78" s="111">
        <f t="shared" si="14"/>
        <v>8086000</v>
      </c>
    </row>
    <row r="79" spans="1:9" x14ac:dyDescent="0.2">
      <c r="A79" s="6"/>
      <c r="B79" s="7" t="s">
        <v>17</v>
      </c>
      <c r="C79" s="8">
        <v>7306000</v>
      </c>
      <c r="D79" s="9">
        <v>7306000</v>
      </c>
      <c r="F79" s="92" t="s">
        <v>17</v>
      </c>
      <c r="G79" s="109">
        <f>MROUND(D78*1.083,1000)</f>
        <v>7912000</v>
      </c>
      <c r="H79" s="110">
        <f t="shared" si="13"/>
        <v>8.2945524226663014E-2</v>
      </c>
      <c r="I79" s="111">
        <f t="shared" si="14"/>
        <v>8086000</v>
      </c>
    </row>
    <row r="80" spans="1:9" x14ac:dyDescent="0.2">
      <c r="A80" s="6"/>
      <c r="B80" s="7" t="s">
        <v>18</v>
      </c>
      <c r="C80" s="8">
        <v>7306000</v>
      </c>
      <c r="D80" s="9">
        <v>7306000</v>
      </c>
      <c r="F80" s="92" t="s">
        <v>18</v>
      </c>
      <c r="G80" s="109">
        <f>+G79</f>
        <v>7912000</v>
      </c>
      <c r="H80" s="110">
        <f t="shared" si="13"/>
        <v>8.2945524226663014E-2</v>
      </c>
      <c r="I80" s="111">
        <f t="shared" si="14"/>
        <v>7912000</v>
      </c>
    </row>
    <row r="81" spans="1:9" ht="15" thickBot="1" x14ac:dyDescent="0.25">
      <c r="A81" s="6"/>
      <c r="B81" s="67" t="s">
        <v>19</v>
      </c>
      <c r="C81" s="50">
        <v>7306000</v>
      </c>
      <c r="D81" s="51">
        <v>7306000</v>
      </c>
      <c r="F81" s="112" t="s">
        <v>19</v>
      </c>
      <c r="G81" s="113">
        <f>+G80</f>
        <v>7912000</v>
      </c>
      <c r="H81" s="114">
        <f t="shared" si="13"/>
        <v>8.2945524226663014E-2</v>
      </c>
      <c r="I81" s="115">
        <f t="shared" si="14"/>
        <v>7912000</v>
      </c>
    </row>
    <row r="82" spans="1:9" ht="15" thickBot="1" x14ac:dyDescent="0.25">
      <c r="A82" s="6"/>
      <c r="B82" s="296" t="s">
        <v>22</v>
      </c>
      <c r="C82" s="297"/>
      <c r="D82" s="298"/>
      <c r="F82" s="328" t="s">
        <v>22</v>
      </c>
      <c r="G82" s="329"/>
      <c r="H82" s="329"/>
      <c r="I82" s="330"/>
    </row>
    <row r="83" spans="1:9" x14ac:dyDescent="0.2">
      <c r="A83" s="6"/>
      <c r="B83" s="93" t="s">
        <v>10</v>
      </c>
      <c r="C83" s="42">
        <v>7711000</v>
      </c>
      <c r="D83" s="43">
        <v>7711000</v>
      </c>
      <c r="F83" s="116" t="s">
        <v>10</v>
      </c>
      <c r="G83" s="117">
        <f>+G72</f>
        <v>8351000</v>
      </c>
      <c r="H83" s="127">
        <f>(G83/D83)-1</f>
        <v>8.2998314096744963E-2</v>
      </c>
      <c r="I83" s="119">
        <f>+G83</f>
        <v>8351000</v>
      </c>
    </row>
    <row r="84" spans="1:9" x14ac:dyDescent="0.2">
      <c r="A84" s="6"/>
      <c r="B84" s="7" t="s">
        <v>11</v>
      </c>
      <c r="C84" s="8">
        <v>7466000</v>
      </c>
      <c r="D84" s="9">
        <v>7711000</v>
      </c>
      <c r="F84" s="92" t="s">
        <v>11</v>
      </c>
      <c r="G84" s="109">
        <f t="shared" ref="G84:G89" si="16">+G73</f>
        <v>8351000</v>
      </c>
      <c r="H84" s="110">
        <f t="shared" ref="H84:H88" si="17">(G84/D84)-1</f>
        <v>8.2998314096744963E-2</v>
      </c>
      <c r="I84" s="111">
        <f>+G83</f>
        <v>8351000</v>
      </c>
    </row>
    <row r="85" spans="1:9" x14ac:dyDescent="0.2">
      <c r="A85" s="6"/>
      <c r="B85" s="7" t="s">
        <v>12</v>
      </c>
      <c r="C85" s="8">
        <v>7466000</v>
      </c>
      <c r="D85" s="9">
        <v>7466000</v>
      </c>
      <c r="F85" s="92" t="s">
        <v>12</v>
      </c>
      <c r="G85" s="109">
        <f t="shared" si="16"/>
        <v>8351000</v>
      </c>
      <c r="H85" s="110">
        <f>(G85/D84)-1</f>
        <v>8.2998314096744963E-2</v>
      </c>
      <c r="I85" s="111">
        <f t="shared" ref="I85:I89" si="18">+G84</f>
        <v>8351000</v>
      </c>
    </row>
    <row r="86" spans="1:9" x14ac:dyDescent="0.2">
      <c r="A86" s="6"/>
      <c r="B86" s="7" t="s">
        <v>13</v>
      </c>
      <c r="C86" s="8">
        <v>7466000</v>
      </c>
      <c r="D86" s="9">
        <v>7466000</v>
      </c>
      <c r="F86" s="92" t="s">
        <v>13</v>
      </c>
      <c r="G86" s="109">
        <f t="shared" si="16"/>
        <v>8086000</v>
      </c>
      <c r="H86" s="110">
        <f t="shared" si="17"/>
        <v>8.3043128850790238E-2</v>
      </c>
      <c r="I86" s="111">
        <f t="shared" si="18"/>
        <v>8351000</v>
      </c>
    </row>
    <row r="87" spans="1:9" x14ac:dyDescent="0.2">
      <c r="A87" s="6"/>
      <c r="B87" s="7" t="s">
        <v>14</v>
      </c>
      <c r="C87" s="8">
        <v>7466000</v>
      </c>
      <c r="D87" s="9">
        <v>7466000</v>
      </c>
      <c r="F87" s="92" t="s">
        <v>14</v>
      </c>
      <c r="G87" s="109">
        <f t="shared" si="16"/>
        <v>8086000</v>
      </c>
      <c r="H87" s="110">
        <f t="shared" si="17"/>
        <v>8.3043128850790238E-2</v>
      </c>
      <c r="I87" s="111">
        <f t="shared" si="18"/>
        <v>8086000</v>
      </c>
    </row>
    <row r="88" spans="1:9" x14ac:dyDescent="0.2">
      <c r="A88" s="6"/>
      <c r="B88" s="7" t="s">
        <v>15</v>
      </c>
      <c r="C88" s="8" t="s">
        <v>1</v>
      </c>
      <c r="D88" s="9">
        <v>7466000</v>
      </c>
      <c r="F88" s="92" t="s">
        <v>15</v>
      </c>
      <c r="G88" s="109">
        <f t="shared" si="16"/>
        <v>8086000</v>
      </c>
      <c r="H88" s="110">
        <f t="shared" si="17"/>
        <v>8.3043128850790238E-2</v>
      </c>
      <c r="I88" s="111">
        <f t="shared" si="18"/>
        <v>8086000</v>
      </c>
    </row>
    <row r="89" spans="1:9" x14ac:dyDescent="0.2">
      <c r="A89" s="6"/>
      <c r="B89" s="7" t="s">
        <v>16</v>
      </c>
      <c r="C89" s="8"/>
      <c r="D89" s="9"/>
      <c r="F89" s="92" t="s">
        <v>16</v>
      </c>
      <c r="G89" s="109">
        <f t="shared" si="16"/>
        <v>8086000</v>
      </c>
      <c r="H89" s="110">
        <f>(G89/D88)-1</f>
        <v>8.3043128850790238E-2</v>
      </c>
      <c r="I89" s="111">
        <f t="shared" si="18"/>
        <v>8086000</v>
      </c>
    </row>
    <row r="90" spans="1:9" ht="15" thickBot="1" x14ac:dyDescent="0.25">
      <c r="A90" s="6"/>
      <c r="B90" s="67" t="s">
        <v>17</v>
      </c>
      <c r="C90" s="50"/>
      <c r="D90" s="51"/>
      <c r="F90" s="112" t="s">
        <v>17</v>
      </c>
      <c r="G90" s="113"/>
      <c r="H90" s="120"/>
      <c r="I90" s="115">
        <f>+G89</f>
        <v>8086000</v>
      </c>
    </row>
    <row r="91" spans="1:9" ht="15" thickBot="1" x14ac:dyDescent="0.25">
      <c r="A91" s="6"/>
      <c r="B91" s="299" t="s">
        <v>32</v>
      </c>
      <c r="C91" s="300"/>
      <c r="D91" s="301"/>
      <c r="F91" s="328" t="s">
        <v>184</v>
      </c>
      <c r="G91" s="329"/>
      <c r="H91" s="329"/>
      <c r="I91" s="330"/>
    </row>
    <row r="92" spans="1:9" x14ac:dyDescent="0.2">
      <c r="A92" s="6"/>
      <c r="B92" s="94" t="s">
        <v>10</v>
      </c>
      <c r="C92" s="95">
        <v>7711000</v>
      </c>
      <c r="D92" s="96">
        <v>7711000</v>
      </c>
      <c r="F92" s="116" t="s">
        <v>10</v>
      </c>
      <c r="G92" s="117">
        <f>+G83</f>
        <v>8351000</v>
      </c>
      <c r="H92" s="127">
        <f>(G92/D92)-1</f>
        <v>8.2998314096744963E-2</v>
      </c>
      <c r="I92" s="119">
        <f>+G92</f>
        <v>8351000</v>
      </c>
    </row>
    <row r="93" spans="1:9" x14ac:dyDescent="0.2">
      <c r="A93" s="6"/>
      <c r="B93" s="7" t="s">
        <v>11</v>
      </c>
      <c r="C93" s="8" t="s">
        <v>1</v>
      </c>
      <c r="D93" s="9">
        <v>7711000</v>
      </c>
      <c r="F93" s="92" t="s">
        <v>11</v>
      </c>
      <c r="G93" s="109">
        <f t="shared" ref="G93:G94" si="19">+G84</f>
        <v>8351000</v>
      </c>
      <c r="H93" s="110">
        <f t="shared" ref="H93" si="20">(G93/D93)-1</f>
        <v>8.2998314096744963E-2</v>
      </c>
      <c r="I93" s="111">
        <f>+G92</f>
        <v>8351000</v>
      </c>
    </row>
    <row r="94" spans="1:9" ht="15" customHeight="1" x14ac:dyDescent="0.25">
      <c r="A94" s="6"/>
      <c r="B94" s="79" t="s">
        <v>12</v>
      </c>
      <c r="C94" s="131"/>
      <c r="D94" s="132"/>
      <c r="F94" s="92" t="s">
        <v>12</v>
      </c>
      <c r="G94" s="109">
        <f t="shared" si="19"/>
        <v>8351000</v>
      </c>
      <c r="H94" s="110">
        <f>(G94/D93)-1</f>
        <v>8.2998314096744963E-2</v>
      </c>
      <c r="I94" s="111">
        <f t="shared" ref="I94:I95" si="21">+G93</f>
        <v>8351000</v>
      </c>
    </row>
    <row r="95" spans="1:9" ht="15" customHeight="1" thickBot="1" x14ac:dyDescent="0.3">
      <c r="A95" s="6"/>
      <c r="B95" s="75" t="s">
        <v>13</v>
      </c>
      <c r="C95" s="133"/>
      <c r="D95" s="134"/>
      <c r="F95" s="112" t="s">
        <v>13</v>
      </c>
      <c r="G95" s="113"/>
      <c r="H95" s="120"/>
      <c r="I95" s="115">
        <f t="shared" si="21"/>
        <v>8351000</v>
      </c>
    </row>
    <row r="96" spans="1:9" ht="18.75" thickBot="1" x14ac:dyDescent="0.3">
      <c r="A96" s="6"/>
      <c r="B96" s="15"/>
      <c r="C96" s="15"/>
      <c r="D96" s="15"/>
      <c r="F96" s="71"/>
      <c r="G96" s="126"/>
      <c r="H96" s="71"/>
      <c r="I96" s="126"/>
    </row>
    <row r="97" spans="1:9" ht="15.75" x14ac:dyDescent="0.25">
      <c r="A97" s="6"/>
      <c r="B97" s="302" t="s">
        <v>33</v>
      </c>
      <c r="C97" s="331"/>
      <c r="D97" s="332"/>
      <c r="F97" s="308" t="s">
        <v>33</v>
      </c>
      <c r="G97" s="309"/>
      <c r="H97" s="309"/>
      <c r="I97" s="310"/>
    </row>
    <row r="98" spans="1:9" x14ac:dyDescent="0.2">
      <c r="A98" s="6"/>
      <c r="B98" s="325" t="s">
        <v>28</v>
      </c>
      <c r="C98" s="294"/>
      <c r="D98" s="295"/>
      <c r="F98" s="311" t="s">
        <v>28</v>
      </c>
      <c r="G98" s="312"/>
      <c r="H98" s="312"/>
      <c r="I98" s="313"/>
    </row>
    <row r="99" spans="1:9" x14ac:dyDescent="0.2">
      <c r="A99" s="6"/>
      <c r="B99" s="316" t="s">
        <v>4</v>
      </c>
      <c r="C99" s="294" t="s">
        <v>5</v>
      </c>
      <c r="D99" s="295"/>
      <c r="F99" s="320" t="s">
        <v>4</v>
      </c>
      <c r="G99" s="314" t="s">
        <v>5</v>
      </c>
      <c r="H99" s="314"/>
      <c r="I99" s="315"/>
    </row>
    <row r="100" spans="1:9" ht="15.75" customHeight="1" thickBot="1" x14ac:dyDescent="0.25">
      <c r="A100" s="6"/>
      <c r="B100" s="318"/>
      <c r="C100" s="129" t="s">
        <v>6</v>
      </c>
      <c r="D100" s="130" t="s">
        <v>7</v>
      </c>
      <c r="F100" s="361"/>
      <c r="G100" s="129" t="s">
        <v>6</v>
      </c>
      <c r="H100" s="129" t="s">
        <v>8</v>
      </c>
      <c r="I100" s="130" t="s">
        <v>7</v>
      </c>
    </row>
    <row r="101" spans="1:9" x14ac:dyDescent="0.2">
      <c r="A101" s="6"/>
      <c r="B101" s="94" t="s">
        <v>10</v>
      </c>
      <c r="C101" s="95">
        <v>5059000</v>
      </c>
      <c r="D101" s="96">
        <f>+C101</f>
        <v>5059000</v>
      </c>
      <c r="F101" s="116" t="s">
        <v>10</v>
      </c>
      <c r="G101" s="117">
        <f>MROUND(D101*1.118,1000)</f>
        <v>5656000</v>
      </c>
      <c r="H101" s="127">
        <f>(G101/D101)-1</f>
        <v>0.1180075113658825</v>
      </c>
      <c r="I101" s="119">
        <f>+G101</f>
        <v>5656000</v>
      </c>
    </row>
    <row r="102" spans="1:9" x14ac:dyDescent="0.2">
      <c r="A102" s="6"/>
      <c r="B102" s="7" t="s">
        <v>11</v>
      </c>
      <c r="C102" s="8">
        <f>+C101</f>
        <v>5059000</v>
      </c>
      <c r="D102" s="9">
        <f>+C101</f>
        <v>5059000</v>
      </c>
      <c r="F102" s="92" t="s">
        <v>11</v>
      </c>
      <c r="G102" s="109">
        <f>MROUND(D101*1.083,1000)</f>
        <v>5479000</v>
      </c>
      <c r="H102" s="110">
        <f t="shared" ref="H102:H110" si="22">(G102/D102)-1</f>
        <v>8.3020359754892192E-2</v>
      </c>
      <c r="I102" s="111">
        <f>+G101</f>
        <v>5656000</v>
      </c>
    </row>
    <row r="103" spans="1:9" x14ac:dyDescent="0.2">
      <c r="A103" s="6"/>
      <c r="B103" s="7" t="s">
        <v>12</v>
      </c>
      <c r="C103" s="8">
        <f t="shared" ref="C103:C110" si="23">+C102</f>
        <v>5059000</v>
      </c>
      <c r="D103" s="9">
        <f t="shared" ref="D103:D110" si="24">+C102</f>
        <v>5059000</v>
      </c>
      <c r="F103" s="92" t="s">
        <v>12</v>
      </c>
      <c r="G103" s="109">
        <f>+G102</f>
        <v>5479000</v>
      </c>
      <c r="H103" s="110">
        <f t="shared" si="22"/>
        <v>8.3020359754892192E-2</v>
      </c>
      <c r="I103" s="111">
        <f t="shared" ref="I103:I110" si="25">+G102</f>
        <v>5479000</v>
      </c>
    </row>
    <row r="104" spans="1:9" x14ac:dyDescent="0.2">
      <c r="A104" s="6"/>
      <c r="B104" s="7" t="s">
        <v>13</v>
      </c>
      <c r="C104" s="8">
        <f t="shared" si="23"/>
        <v>5059000</v>
      </c>
      <c r="D104" s="9">
        <f t="shared" si="24"/>
        <v>5059000</v>
      </c>
      <c r="F104" s="92" t="s">
        <v>13</v>
      </c>
      <c r="G104" s="109">
        <f t="shared" ref="G104:G110" si="26">+G103</f>
        <v>5479000</v>
      </c>
      <c r="H104" s="110">
        <f t="shared" si="22"/>
        <v>8.3020359754892192E-2</v>
      </c>
      <c r="I104" s="111">
        <f t="shared" si="25"/>
        <v>5479000</v>
      </c>
    </row>
    <row r="105" spans="1:9" x14ac:dyDescent="0.2">
      <c r="A105" s="6"/>
      <c r="B105" s="7" t="s">
        <v>14</v>
      </c>
      <c r="C105" s="8">
        <f t="shared" si="23"/>
        <v>5059000</v>
      </c>
      <c r="D105" s="9">
        <f t="shared" si="24"/>
        <v>5059000</v>
      </c>
      <c r="F105" s="92" t="s">
        <v>14</v>
      </c>
      <c r="G105" s="109">
        <f t="shared" si="26"/>
        <v>5479000</v>
      </c>
      <c r="H105" s="110">
        <f t="shared" si="22"/>
        <v>8.3020359754892192E-2</v>
      </c>
      <c r="I105" s="111">
        <f t="shared" si="25"/>
        <v>5479000</v>
      </c>
    </row>
    <row r="106" spans="1:9" x14ac:dyDescent="0.2">
      <c r="A106" s="6"/>
      <c r="B106" s="7" t="s">
        <v>15</v>
      </c>
      <c r="C106" s="8">
        <f t="shared" si="23"/>
        <v>5059000</v>
      </c>
      <c r="D106" s="9">
        <f t="shared" si="24"/>
        <v>5059000</v>
      </c>
      <c r="F106" s="92" t="s">
        <v>15</v>
      </c>
      <c r="G106" s="109">
        <f t="shared" si="26"/>
        <v>5479000</v>
      </c>
      <c r="H106" s="110">
        <f t="shared" si="22"/>
        <v>8.3020359754892192E-2</v>
      </c>
      <c r="I106" s="111">
        <f t="shared" si="25"/>
        <v>5479000</v>
      </c>
    </row>
    <row r="107" spans="1:9" x14ac:dyDescent="0.2">
      <c r="A107" s="6"/>
      <c r="B107" s="7" t="s">
        <v>16</v>
      </c>
      <c r="C107" s="8">
        <f t="shared" si="23"/>
        <v>5059000</v>
      </c>
      <c r="D107" s="9">
        <f t="shared" si="24"/>
        <v>5059000</v>
      </c>
      <c r="F107" s="92" t="s">
        <v>16</v>
      </c>
      <c r="G107" s="109">
        <f t="shared" si="26"/>
        <v>5479000</v>
      </c>
      <c r="H107" s="110">
        <f t="shared" si="22"/>
        <v>8.3020359754892192E-2</v>
      </c>
      <c r="I107" s="111">
        <f t="shared" si="25"/>
        <v>5479000</v>
      </c>
    </row>
    <row r="108" spans="1:9" x14ac:dyDescent="0.2">
      <c r="A108" s="6"/>
      <c r="B108" s="7" t="s">
        <v>17</v>
      </c>
      <c r="C108" s="8">
        <f t="shared" si="23"/>
        <v>5059000</v>
      </c>
      <c r="D108" s="9">
        <f t="shared" si="24"/>
        <v>5059000</v>
      </c>
      <c r="F108" s="92" t="s">
        <v>17</v>
      </c>
      <c r="G108" s="109">
        <f t="shared" si="26"/>
        <v>5479000</v>
      </c>
      <c r="H108" s="110">
        <f t="shared" si="22"/>
        <v>8.3020359754892192E-2</v>
      </c>
      <c r="I108" s="111">
        <f t="shared" si="25"/>
        <v>5479000</v>
      </c>
    </row>
    <row r="109" spans="1:9" x14ac:dyDescent="0.2">
      <c r="A109" s="6"/>
      <c r="B109" s="7" t="s">
        <v>18</v>
      </c>
      <c r="C109" s="8">
        <f t="shared" si="23"/>
        <v>5059000</v>
      </c>
      <c r="D109" s="9">
        <f t="shared" si="24"/>
        <v>5059000</v>
      </c>
      <c r="F109" s="92" t="s">
        <v>18</v>
      </c>
      <c r="G109" s="109">
        <f t="shared" si="26"/>
        <v>5479000</v>
      </c>
      <c r="H109" s="110">
        <f t="shared" si="22"/>
        <v>8.3020359754892192E-2</v>
      </c>
      <c r="I109" s="111">
        <f t="shared" si="25"/>
        <v>5479000</v>
      </c>
    </row>
    <row r="110" spans="1:9" ht="15" thickBot="1" x14ac:dyDescent="0.25">
      <c r="A110" s="6"/>
      <c r="B110" s="10" t="s">
        <v>19</v>
      </c>
      <c r="C110" s="11">
        <f t="shared" si="23"/>
        <v>5059000</v>
      </c>
      <c r="D110" s="12">
        <f t="shared" si="24"/>
        <v>5059000</v>
      </c>
      <c r="F110" s="112" t="s">
        <v>19</v>
      </c>
      <c r="G110" s="113">
        <f t="shared" si="26"/>
        <v>5479000</v>
      </c>
      <c r="H110" s="114">
        <f t="shared" si="22"/>
        <v>8.3020359754892192E-2</v>
      </c>
      <c r="I110" s="115">
        <f t="shared" si="25"/>
        <v>5479000</v>
      </c>
    </row>
    <row r="111" spans="1:9" ht="15" thickBot="1" x14ac:dyDescent="0.25">
      <c r="A111" s="6"/>
      <c r="B111" s="19"/>
      <c r="C111" s="38"/>
      <c r="D111" s="38"/>
      <c r="F111" s="358" t="s">
        <v>183</v>
      </c>
      <c r="G111" s="359"/>
      <c r="H111" s="359"/>
      <c r="I111" s="360"/>
    </row>
    <row r="112" spans="1:9" x14ac:dyDescent="0.2">
      <c r="A112" s="6"/>
      <c r="B112" s="19"/>
      <c r="C112" s="38"/>
      <c r="D112" s="38"/>
      <c r="F112" s="105" t="s">
        <v>10</v>
      </c>
      <c r="G112" s="106">
        <f>+G101</f>
        <v>5656000</v>
      </c>
      <c r="H112" s="136">
        <f>(G112/D101)-1</f>
        <v>0.1180075113658825</v>
      </c>
      <c r="I112" s="108">
        <f>+G112</f>
        <v>5656000</v>
      </c>
    </row>
    <row r="113" spans="1:9" ht="15" thickBot="1" x14ac:dyDescent="0.25">
      <c r="A113" s="6"/>
      <c r="B113" s="19"/>
      <c r="C113" s="38"/>
      <c r="D113" s="38"/>
      <c r="F113" s="112" t="s">
        <v>11</v>
      </c>
      <c r="G113" s="113"/>
      <c r="H113" s="120"/>
      <c r="I113" s="115">
        <f>+G112</f>
        <v>5656000</v>
      </c>
    </row>
    <row r="114" spans="1:9" ht="15" customHeight="1" thickBot="1" x14ac:dyDescent="0.3">
      <c r="A114" s="6"/>
      <c r="B114" s="14"/>
      <c r="C114" s="14"/>
      <c r="D114" s="14"/>
    </row>
    <row r="115" spans="1:9" ht="15.75" x14ac:dyDescent="0.25">
      <c r="A115" s="6"/>
      <c r="B115" s="302" t="s">
        <v>34</v>
      </c>
      <c r="C115" s="331"/>
      <c r="D115" s="332"/>
      <c r="F115" s="308" t="s">
        <v>34</v>
      </c>
      <c r="G115" s="309"/>
      <c r="H115" s="309"/>
      <c r="I115" s="310"/>
    </row>
    <row r="116" spans="1:9" x14ac:dyDescent="0.2">
      <c r="A116" s="6"/>
      <c r="B116" s="325" t="s">
        <v>28</v>
      </c>
      <c r="C116" s="294"/>
      <c r="D116" s="295"/>
      <c r="F116" s="311" t="s">
        <v>28</v>
      </c>
      <c r="G116" s="312"/>
      <c r="H116" s="312"/>
      <c r="I116" s="313"/>
    </row>
    <row r="117" spans="1:9" x14ac:dyDescent="0.2">
      <c r="A117" s="6"/>
      <c r="B117" s="316" t="s">
        <v>4</v>
      </c>
      <c r="C117" s="294" t="s">
        <v>5</v>
      </c>
      <c r="D117" s="295"/>
      <c r="F117" s="320" t="s">
        <v>4</v>
      </c>
      <c r="G117" s="314" t="s">
        <v>5</v>
      </c>
      <c r="H117" s="314"/>
      <c r="I117" s="315"/>
    </row>
    <row r="118" spans="1:9" ht="15.75" customHeight="1" thickBot="1" x14ac:dyDescent="0.25">
      <c r="A118" s="6"/>
      <c r="B118" s="318"/>
      <c r="C118" s="68" t="s">
        <v>6</v>
      </c>
      <c r="D118" s="69" t="s">
        <v>7</v>
      </c>
      <c r="F118" s="340"/>
      <c r="G118" s="68" t="s">
        <v>6</v>
      </c>
      <c r="H118" s="68" t="s">
        <v>8</v>
      </c>
      <c r="I118" s="69" t="s">
        <v>7</v>
      </c>
    </row>
    <row r="119" spans="1:9" ht="15" thickBot="1" x14ac:dyDescent="0.25">
      <c r="A119" s="16"/>
      <c r="B119" s="296" t="s">
        <v>31</v>
      </c>
      <c r="C119" s="297"/>
      <c r="D119" s="298"/>
      <c r="F119" s="328" t="s">
        <v>31</v>
      </c>
      <c r="G119" s="329"/>
      <c r="H119" s="329"/>
      <c r="I119" s="330"/>
    </row>
    <row r="120" spans="1:9" x14ac:dyDescent="0.2">
      <c r="A120" s="6"/>
      <c r="B120" s="93" t="s">
        <v>10</v>
      </c>
      <c r="C120" s="42">
        <v>4984000</v>
      </c>
      <c r="D120" s="43">
        <v>4984000</v>
      </c>
      <c r="F120" s="116" t="s">
        <v>10</v>
      </c>
      <c r="G120" s="117">
        <f>MROUND(D120*1.083,1000)</f>
        <v>5398000</v>
      </c>
      <c r="H120" s="127">
        <f>(G120/D120)-1</f>
        <v>8.3065810593900391E-2</v>
      </c>
      <c r="I120" s="119">
        <f>+G120</f>
        <v>5398000</v>
      </c>
    </row>
    <row r="121" spans="1:9" x14ac:dyDescent="0.2">
      <c r="A121" s="6"/>
      <c r="B121" s="7" t="s">
        <v>11</v>
      </c>
      <c r="C121" s="8">
        <v>4984000</v>
      </c>
      <c r="D121" s="9">
        <v>4984000</v>
      </c>
      <c r="F121" s="92" t="s">
        <v>11</v>
      </c>
      <c r="G121" s="109">
        <f>+G120</f>
        <v>5398000</v>
      </c>
      <c r="H121" s="110">
        <f t="shared" ref="H121:H129" si="27">(G121/D121)-1</f>
        <v>8.3065810593900391E-2</v>
      </c>
      <c r="I121" s="111">
        <f>+G120</f>
        <v>5398000</v>
      </c>
    </row>
    <row r="122" spans="1:9" x14ac:dyDescent="0.2">
      <c r="A122" s="6"/>
      <c r="B122" s="7" t="s">
        <v>12</v>
      </c>
      <c r="C122" s="8">
        <v>4984000</v>
      </c>
      <c r="D122" s="9">
        <v>4984000</v>
      </c>
      <c r="F122" s="92" t="s">
        <v>12</v>
      </c>
      <c r="G122" s="109">
        <f t="shared" ref="G122:G124" si="28">+G121</f>
        <v>5398000</v>
      </c>
      <c r="H122" s="110">
        <f t="shared" si="27"/>
        <v>8.3065810593900391E-2</v>
      </c>
      <c r="I122" s="111">
        <f t="shared" ref="I122:I129" si="29">+G121</f>
        <v>5398000</v>
      </c>
    </row>
    <row r="123" spans="1:9" x14ac:dyDescent="0.2">
      <c r="A123" s="6"/>
      <c r="B123" s="7" t="s">
        <v>13</v>
      </c>
      <c r="C123" s="8">
        <v>4729000</v>
      </c>
      <c r="D123" s="9">
        <v>4984000</v>
      </c>
      <c r="F123" s="92" t="s">
        <v>13</v>
      </c>
      <c r="G123" s="109">
        <f t="shared" si="28"/>
        <v>5398000</v>
      </c>
      <c r="H123" s="110">
        <f t="shared" si="27"/>
        <v>8.3065810593900391E-2</v>
      </c>
      <c r="I123" s="111">
        <f t="shared" si="29"/>
        <v>5398000</v>
      </c>
    </row>
    <row r="124" spans="1:9" x14ac:dyDescent="0.2">
      <c r="A124" s="6"/>
      <c r="B124" s="7" t="s">
        <v>14</v>
      </c>
      <c r="C124" s="8">
        <v>4729000</v>
      </c>
      <c r="D124" s="9">
        <v>4729000</v>
      </c>
      <c r="F124" s="92" t="s">
        <v>14</v>
      </c>
      <c r="G124" s="109">
        <f t="shared" si="28"/>
        <v>5398000</v>
      </c>
      <c r="H124" s="110">
        <f>(G124/D123)-1</f>
        <v>8.3065810593900391E-2</v>
      </c>
      <c r="I124" s="111">
        <f t="shared" si="29"/>
        <v>5398000</v>
      </c>
    </row>
    <row r="125" spans="1:9" x14ac:dyDescent="0.2">
      <c r="A125" s="6"/>
      <c r="B125" s="7" t="s">
        <v>15</v>
      </c>
      <c r="C125" s="8">
        <v>4729000</v>
      </c>
      <c r="D125" s="9">
        <v>4729000</v>
      </c>
      <c r="F125" s="92" t="s">
        <v>15</v>
      </c>
      <c r="G125" s="109">
        <f>MROUND(D124*1.083,1000)</f>
        <v>5122000</v>
      </c>
      <c r="H125" s="110">
        <f t="shared" si="27"/>
        <v>8.3104250370057198E-2</v>
      </c>
      <c r="I125" s="111">
        <f t="shared" si="29"/>
        <v>5398000</v>
      </c>
    </row>
    <row r="126" spans="1:9" x14ac:dyDescent="0.2">
      <c r="A126" s="6"/>
      <c r="B126" s="7" t="s">
        <v>16</v>
      </c>
      <c r="C126" s="8">
        <v>4729000</v>
      </c>
      <c r="D126" s="9">
        <v>4729000</v>
      </c>
      <c r="F126" s="92" t="s">
        <v>16</v>
      </c>
      <c r="G126" s="109">
        <f t="shared" ref="G126:G129" si="30">MROUND(D125*1.083,1000)</f>
        <v>5122000</v>
      </c>
      <c r="H126" s="110">
        <f t="shared" si="27"/>
        <v>8.3104250370057198E-2</v>
      </c>
      <c r="I126" s="111">
        <f t="shared" si="29"/>
        <v>5122000</v>
      </c>
    </row>
    <row r="127" spans="1:9" x14ac:dyDescent="0.2">
      <c r="A127" s="6"/>
      <c r="B127" s="7" t="s">
        <v>17</v>
      </c>
      <c r="C127" s="8">
        <v>4729000</v>
      </c>
      <c r="D127" s="9">
        <v>4729000</v>
      </c>
      <c r="F127" s="92" t="s">
        <v>17</v>
      </c>
      <c r="G127" s="109">
        <f t="shared" si="30"/>
        <v>5122000</v>
      </c>
      <c r="H127" s="110">
        <f t="shared" si="27"/>
        <v>8.3104250370057198E-2</v>
      </c>
      <c r="I127" s="111">
        <f t="shared" si="29"/>
        <v>5122000</v>
      </c>
    </row>
    <row r="128" spans="1:9" x14ac:dyDescent="0.2">
      <c r="A128" s="6"/>
      <c r="B128" s="7" t="s">
        <v>18</v>
      </c>
      <c r="C128" s="8">
        <v>4729000</v>
      </c>
      <c r="D128" s="9">
        <v>4729000</v>
      </c>
      <c r="F128" s="92" t="s">
        <v>18</v>
      </c>
      <c r="G128" s="109">
        <f t="shared" si="30"/>
        <v>5122000</v>
      </c>
      <c r="H128" s="110">
        <f t="shared" si="27"/>
        <v>8.3104250370057198E-2</v>
      </c>
      <c r="I128" s="111">
        <f t="shared" si="29"/>
        <v>5122000</v>
      </c>
    </row>
    <row r="129" spans="1:9" ht="15" thickBot="1" x14ac:dyDescent="0.25">
      <c r="A129" s="6"/>
      <c r="B129" s="67" t="s">
        <v>19</v>
      </c>
      <c r="C129" s="50">
        <v>4729000</v>
      </c>
      <c r="D129" s="51">
        <v>4729000</v>
      </c>
      <c r="F129" s="112" t="s">
        <v>19</v>
      </c>
      <c r="G129" s="113">
        <f t="shared" si="30"/>
        <v>5122000</v>
      </c>
      <c r="H129" s="114">
        <f t="shared" si="27"/>
        <v>8.3104250370057198E-2</v>
      </c>
      <c r="I129" s="115">
        <f t="shared" si="29"/>
        <v>5122000</v>
      </c>
    </row>
    <row r="130" spans="1:9" ht="15" thickBot="1" x14ac:dyDescent="0.25">
      <c r="A130" s="6"/>
      <c r="B130" s="299" t="s">
        <v>35</v>
      </c>
      <c r="C130" s="300"/>
      <c r="D130" s="301"/>
      <c r="F130" s="328" t="s">
        <v>35</v>
      </c>
      <c r="G130" s="329"/>
      <c r="H130" s="329"/>
      <c r="I130" s="330"/>
    </row>
    <row r="131" spans="1:9" x14ac:dyDescent="0.2">
      <c r="A131" s="137"/>
      <c r="B131" s="94" t="s">
        <v>10</v>
      </c>
      <c r="C131" s="95">
        <v>4984000</v>
      </c>
      <c r="D131" s="96">
        <v>4984000</v>
      </c>
      <c r="F131" s="116" t="s">
        <v>10</v>
      </c>
      <c r="G131" s="117">
        <f>+G120</f>
        <v>5398000</v>
      </c>
      <c r="H131" s="118">
        <f>(G131/D131)-1</f>
        <v>8.3065810593900391E-2</v>
      </c>
      <c r="I131" s="119">
        <f>+G131</f>
        <v>5398000</v>
      </c>
    </row>
    <row r="132" spans="1:9" x14ac:dyDescent="0.2">
      <c r="A132" s="137"/>
      <c r="B132" s="7" t="s">
        <v>11</v>
      </c>
      <c r="C132" s="8">
        <v>4984000</v>
      </c>
      <c r="D132" s="9">
        <v>4984000</v>
      </c>
      <c r="F132" s="92" t="s">
        <v>11</v>
      </c>
      <c r="G132" s="109">
        <f t="shared" ref="G132:G135" si="31">+G121</f>
        <v>5398000</v>
      </c>
      <c r="H132" s="110">
        <f t="shared" ref="H132:H134" si="32">(G132/D132)-1</f>
        <v>8.3065810593900391E-2</v>
      </c>
      <c r="I132" s="111">
        <f>+G131</f>
        <v>5398000</v>
      </c>
    </row>
    <row r="133" spans="1:9" x14ac:dyDescent="0.2">
      <c r="A133" s="137"/>
      <c r="B133" s="7" t="s">
        <v>12</v>
      </c>
      <c r="C133" s="8">
        <v>4984000</v>
      </c>
      <c r="D133" s="9">
        <v>4984000</v>
      </c>
      <c r="F133" s="92" t="s">
        <v>12</v>
      </c>
      <c r="G133" s="109">
        <f t="shared" si="31"/>
        <v>5398000</v>
      </c>
      <c r="H133" s="110">
        <f t="shared" si="32"/>
        <v>8.3065810593900391E-2</v>
      </c>
      <c r="I133" s="111">
        <f t="shared" ref="I133:I136" si="33">+G132</f>
        <v>5398000</v>
      </c>
    </row>
    <row r="134" spans="1:9" ht="15" thickBot="1" x14ac:dyDescent="0.25">
      <c r="A134" s="138"/>
      <c r="B134" s="7" t="s">
        <v>13</v>
      </c>
      <c r="C134" s="8" t="s">
        <v>1</v>
      </c>
      <c r="D134" s="9">
        <v>4984000</v>
      </c>
      <c r="F134" s="92" t="s">
        <v>13</v>
      </c>
      <c r="G134" s="109">
        <f t="shared" si="31"/>
        <v>5398000</v>
      </c>
      <c r="H134" s="110">
        <f t="shared" si="32"/>
        <v>8.3065810593900391E-2</v>
      </c>
      <c r="I134" s="111">
        <f t="shared" si="33"/>
        <v>5398000</v>
      </c>
    </row>
    <row r="135" spans="1:9" x14ac:dyDescent="0.2">
      <c r="A135" s="6"/>
      <c r="B135" s="92" t="s">
        <v>14</v>
      </c>
      <c r="C135" s="139"/>
      <c r="D135" s="140"/>
      <c r="F135" s="92" t="s">
        <v>14</v>
      </c>
      <c r="G135" s="109">
        <f t="shared" si="31"/>
        <v>5398000</v>
      </c>
      <c r="H135" s="110">
        <f>(G135/D134)-1</f>
        <v>8.3065810593900391E-2</v>
      </c>
      <c r="I135" s="111">
        <f t="shared" si="33"/>
        <v>5398000</v>
      </c>
    </row>
    <row r="136" spans="1:9" ht="15" thickBot="1" x14ac:dyDescent="0.25">
      <c r="A136" s="6"/>
      <c r="B136" s="112" t="s">
        <v>15</v>
      </c>
      <c r="C136" s="141"/>
      <c r="D136" s="142"/>
      <c r="F136" s="112" t="s">
        <v>15</v>
      </c>
      <c r="G136" s="113"/>
      <c r="H136" s="120"/>
      <c r="I136" s="115">
        <f t="shared" si="33"/>
        <v>5398000</v>
      </c>
    </row>
    <row r="137" spans="1:9" ht="18.75" thickBot="1" x14ac:dyDescent="0.3">
      <c r="A137" s="6"/>
      <c r="B137" s="15"/>
      <c r="C137" s="15"/>
      <c r="D137" s="15"/>
    </row>
    <row r="138" spans="1:9" ht="15.75" x14ac:dyDescent="0.25">
      <c r="A138" s="6"/>
      <c r="B138" s="302" t="s">
        <v>36</v>
      </c>
      <c r="C138" s="331"/>
      <c r="D138" s="332"/>
      <c r="F138" s="308" t="s">
        <v>36</v>
      </c>
      <c r="G138" s="309"/>
      <c r="H138" s="309"/>
      <c r="I138" s="310"/>
    </row>
    <row r="139" spans="1:9" x14ac:dyDescent="0.2">
      <c r="A139" s="6"/>
      <c r="B139" s="325" t="s">
        <v>37</v>
      </c>
      <c r="C139" s="294"/>
      <c r="D139" s="295"/>
      <c r="F139" s="311" t="s">
        <v>37</v>
      </c>
      <c r="G139" s="312"/>
      <c r="H139" s="312"/>
      <c r="I139" s="313"/>
    </row>
    <row r="140" spans="1:9" x14ac:dyDescent="0.2">
      <c r="A140" s="6"/>
      <c r="B140" s="316" t="s">
        <v>4</v>
      </c>
      <c r="C140" s="294" t="s">
        <v>5</v>
      </c>
      <c r="D140" s="295"/>
      <c r="F140" s="320" t="s">
        <v>4</v>
      </c>
      <c r="G140" s="314" t="s">
        <v>5</v>
      </c>
      <c r="H140" s="314"/>
      <c r="I140" s="315"/>
    </row>
    <row r="141" spans="1:9" ht="15.75" customHeight="1" thickBot="1" x14ac:dyDescent="0.25">
      <c r="A141" s="6"/>
      <c r="B141" s="318"/>
      <c r="C141" s="68" t="s">
        <v>6</v>
      </c>
      <c r="D141" s="69" t="s">
        <v>7</v>
      </c>
      <c r="F141" s="340"/>
      <c r="G141" s="68" t="s">
        <v>6</v>
      </c>
      <c r="H141" s="68" t="s">
        <v>8</v>
      </c>
      <c r="I141" s="69" t="s">
        <v>7</v>
      </c>
    </row>
    <row r="142" spans="1:9" x14ac:dyDescent="0.2">
      <c r="A142" s="6"/>
      <c r="B142" s="93" t="s">
        <v>38</v>
      </c>
      <c r="C142" s="42">
        <v>3497000</v>
      </c>
      <c r="D142" s="43" t="s">
        <v>1</v>
      </c>
      <c r="F142" s="105" t="s">
        <v>38</v>
      </c>
      <c r="G142" s="106">
        <f>MROUND(D143*1.083,1000)</f>
        <v>3787000</v>
      </c>
      <c r="H142" s="107">
        <f>(G142/D143)-1</f>
        <v>8.2928224192164723E-2</v>
      </c>
      <c r="I142" s="108"/>
    </row>
    <row r="143" spans="1:9" ht="15" thickBot="1" x14ac:dyDescent="0.25">
      <c r="A143" s="6"/>
      <c r="B143" s="10" t="s">
        <v>38</v>
      </c>
      <c r="C143" s="11" t="s">
        <v>1</v>
      </c>
      <c r="D143" s="12">
        <v>3497000</v>
      </c>
      <c r="F143" s="112" t="s">
        <v>38</v>
      </c>
      <c r="G143" s="113"/>
      <c r="H143" s="120"/>
      <c r="I143" s="115">
        <f>+G142</f>
        <v>3787000</v>
      </c>
    </row>
    <row r="144" spans="1:9" ht="6.75" customHeight="1" thickBot="1" x14ac:dyDescent="0.3">
      <c r="A144" s="6"/>
      <c r="B144" s="15"/>
      <c r="C144" s="15"/>
      <c r="D144" s="15"/>
    </row>
    <row r="145" spans="1:9" ht="15.75" x14ac:dyDescent="0.25">
      <c r="A145" s="6"/>
      <c r="B145" s="302" t="s">
        <v>39</v>
      </c>
      <c r="C145" s="331"/>
      <c r="D145" s="332"/>
      <c r="F145" s="308" t="s">
        <v>39</v>
      </c>
      <c r="G145" s="309"/>
      <c r="H145" s="309"/>
      <c r="I145" s="310"/>
    </row>
    <row r="146" spans="1:9" ht="15.75" x14ac:dyDescent="0.25">
      <c r="A146" s="6"/>
      <c r="B146" s="344" t="s">
        <v>25</v>
      </c>
      <c r="C146" s="345"/>
      <c r="D146" s="346"/>
      <c r="F146" s="319" t="s">
        <v>25</v>
      </c>
      <c r="G146" s="349"/>
      <c r="H146" s="349"/>
      <c r="I146" s="350"/>
    </row>
    <row r="147" spans="1:9" x14ac:dyDescent="0.2">
      <c r="A147" s="6"/>
      <c r="B147" s="353" t="s">
        <v>4</v>
      </c>
      <c r="C147" s="294" t="s">
        <v>5</v>
      </c>
      <c r="D147" s="295"/>
      <c r="F147" s="319" t="s">
        <v>4</v>
      </c>
      <c r="G147" s="351" t="s">
        <v>5</v>
      </c>
      <c r="H147" s="351"/>
      <c r="I147" s="352"/>
    </row>
    <row r="148" spans="1:9" ht="15" thickBot="1" x14ac:dyDescent="0.25">
      <c r="A148" s="6"/>
      <c r="B148" s="354"/>
      <c r="C148" s="68" t="s">
        <v>6</v>
      </c>
      <c r="D148" s="69" t="s">
        <v>7</v>
      </c>
      <c r="F148" s="324"/>
      <c r="G148" s="144" t="s">
        <v>6</v>
      </c>
      <c r="H148" s="144" t="s">
        <v>8</v>
      </c>
      <c r="I148" s="145" t="s">
        <v>7</v>
      </c>
    </row>
    <row r="149" spans="1:9" x14ac:dyDescent="0.2">
      <c r="A149" s="6"/>
      <c r="B149" s="93" t="s">
        <v>26</v>
      </c>
      <c r="C149" s="42">
        <v>3990000</v>
      </c>
      <c r="D149" s="43" t="s">
        <v>1</v>
      </c>
      <c r="F149" s="105" t="s">
        <v>26</v>
      </c>
      <c r="G149" s="106">
        <f>MROUND(D150*1.083,1000)</f>
        <v>4321000</v>
      </c>
      <c r="H149" s="107">
        <f>(G149/D150)-1</f>
        <v>8.2957393483709341E-2</v>
      </c>
      <c r="I149" s="108"/>
    </row>
    <row r="150" spans="1:9" ht="15" thickBot="1" x14ac:dyDescent="0.25">
      <c r="A150" s="6"/>
      <c r="B150" s="10" t="s">
        <v>26</v>
      </c>
      <c r="C150" s="11" t="s">
        <v>1</v>
      </c>
      <c r="D150" s="12">
        <v>3990000</v>
      </c>
      <c r="F150" s="112" t="s">
        <v>26</v>
      </c>
      <c r="G150" s="113"/>
      <c r="H150" s="120"/>
      <c r="I150" s="115">
        <f>+G149</f>
        <v>4321000</v>
      </c>
    </row>
    <row r="151" spans="1:9" ht="5.25" customHeight="1" thickBot="1" x14ac:dyDescent="0.3">
      <c r="A151" s="6"/>
      <c r="B151" s="15"/>
      <c r="C151" s="15"/>
      <c r="D151" s="15"/>
    </row>
    <row r="152" spans="1:9" ht="15.75" x14ac:dyDescent="0.25">
      <c r="A152" s="6"/>
      <c r="B152" s="302" t="s">
        <v>40</v>
      </c>
      <c r="C152" s="331"/>
      <c r="D152" s="332"/>
      <c r="F152" s="308" t="s">
        <v>40</v>
      </c>
      <c r="G152" s="309"/>
      <c r="H152" s="309"/>
      <c r="I152" s="310"/>
    </row>
    <row r="153" spans="1:9" x14ac:dyDescent="0.2">
      <c r="A153" s="6"/>
      <c r="B153" s="325" t="s">
        <v>28</v>
      </c>
      <c r="C153" s="294"/>
      <c r="D153" s="295"/>
      <c r="F153" s="311" t="s">
        <v>28</v>
      </c>
      <c r="G153" s="312"/>
      <c r="H153" s="312"/>
      <c r="I153" s="313"/>
    </row>
    <row r="154" spans="1:9" x14ac:dyDescent="0.2">
      <c r="A154" s="6"/>
      <c r="B154" s="3" t="s">
        <v>4</v>
      </c>
      <c r="C154" s="294" t="s">
        <v>5</v>
      </c>
      <c r="D154" s="295"/>
      <c r="F154" s="320" t="s">
        <v>4</v>
      </c>
      <c r="G154" s="314" t="s">
        <v>5</v>
      </c>
      <c r="H154" s="314"/>
      <c r="I154" s="315"/>
    </row>
    <row r="155" spans="1:9" ht="15.75" customHeight="1" thickBot="1" x14ac:dyDescent="0.25">
      <c r="A155" s="6"/>
      <c r="B155" s="3"/>
      <c r="C155" s="4" t="s">
        <v>6</v>
      </c>
      <c r="D155" s="5" t="s">
        <v>7</v>
      </c>
      <c r="F155" s="340"/>
      <c r="G155" s="68" t="s">
        <v>6</v>
      </c>
      <c r="H155" s="68" t="s">
        <v>8</v>
      </c>
      <c r="I155" s="69" t="s">
        <v>7</v>
      </c>
    </row>
    <row r="156" spans="1:9" ht="15" thickBot="1" x14ac:dyDescent="0.25">
      <c r="A156" s="6"/>
      <c r="B156" s="325" t="s">
        <v>31</v>
      </c>
      <c r="C156" s="294"/>
      <c r="D156" s="295"/>
      <c r="F156" s="328" t="s">
        <v>31</v>
      </c>
      <c r="G156" s="329"/>
      <c r="H156" s="329"/>
      <c r="I156" s="330"/>
    </row>
    <row r="157" spans="1:9" x14ac:dyDescent="0.2">
      <c r="A157" s="6"/>
      <c r="B157" s="7" t="s">
        <v>10</v>
      </c>
      <c r="C157" s="8">
        <v>5453000</v>
      </c>
      <c r="D157" s="9">
        <v>5453000</v>
      </c>
      <c r="F157" s="116" t="s">
        <v>10</v>
      </c>
      <c r="G157" s="117">
        <f>MROUND(D157*1.12,1000)</f>
        <v>6107000</v>
      </c>
      <c r="H157" s="127">
        <f>(G157/D157)-1</f>
        <v>0.11993398129470023</v>
      </c>
      <c r="I157" s="119">
        <f>+G157</f>
        <v>6107000</v>
      </c>
    </row>
    <row r="158" spans="1:9" x14ac:dyDescent="0.2">
      <c r="A158" s="6"/>
      <c r="B158" s="7" t="s">
        <v>11</v>
      </c>
      <c r="C158" s="8">
        <v>5453000</v>
      </c>
      <c r="D158" s="9">
        <v>5453000</v>
      </c>
      <c r="F158" s="92" t="s">
        <v>11</v>
      </c>
      <c r="G158" s="109">
        <f>MROUND(D157*1.083,1000)</f>
        <v>5906000</v>
      </c>
      <c r="H158" s="110">
        <f t="shared" ref="H158:H166" si="34">(G158/D158)-1</f>
        <v>8.3073537502292405E-2</v>
      </c>
      <c r="I158" s="111">
        <f>+G157</f>
        <v>6107000</v>
      </c>
    </row>
    <row r="159" spans="1:9" x14ac:dyDescent="0.2">
      <c r="A159" s="6"/>
      <c r="B159" s="7" t="s">
        <v>12</v>
      </c>
      <c r="C159" s="8">
        <v>5453000</v>
      </c>
      <c r="D159" s="9">
        <v>5453000</v>
      </c>
      <c r="F159" s="92" t="s">
        <v>12</v>
      </c>
      <c r="G159" s="109">
        <f>+G158</f>
        <v>5906000</v>
      </c>
      <c r="H159" s="110">
        <f t="shared" si="34"/>
        <v>8.3073537502292405E-2</v>
      </c>
      <c r="I159" s="111">
        <f t="shared" ref="I159:I166" si="35">+G158</f>
        <v>5906000</v>
      </c>
    </row>
    <row r="160" spans="1:9" x14ac:dyDescent="0.2">
      <c r="A160" s="6"/>
      <c r="B160" s="7" t="s">
        <v>13</v>
      </c>
      <c r="C160" s="8">
        <v>5453000</v>
      </c>
      <c r="D160" s="9">
        <v>5453000</v>
      </c>
      <c r="F160" s="92" t="s">
        <v>13</v>
      </c>
      <c r="G160" s="109">
        <f t="shared" ref="G160:G166" si="36">+G159</f>
        <v>5906000</v>
      </c>
      <c r="H160" s="110">
        <f t="shared" si="34"/>
        <v>8.3073537502292405E-2</v>
      </c>
      <c r="I160" s="111">
        <f t="shared" si="35"/>
        <v>5906000</v>
      </c>
    </row>
    <row r="161" spans="1:9" x14ac:dyDescent="0.2">
      <c r="A161" s="6"/>
      <c r="B161" s="7" t="s">
        <v>14</v>
      </c>
      <c r="C161" s="8">
        <v>5453000</v>
      </c>
      <c r="D161" s="9">
        <v>5453000</v>
      </c>
      <c r="F161" s="92" t="s">
        <v>14</v>
      </c>
      <c r="G161" s="109">
        <f t="shared" si="36"/>
        <v>5906000</v>
      </c>
      <c r="H161" s="110">
        <f t="shared" si="34"/>
        <v>8.3073537502292405E-2</v>
      </c>
      <c r="I161" s="111">
        <f t="shared" si="35"/>
        <v>5906000</v>
      </c>
    </row>
    <row r="162" spans="1:9" x14ac:dyDescent="0.2">
      <c r="A162" s="6"/>
      <c r="B162" s="7" t="s">
        <v>15</v>
      </c>
      <c r="C162" s="8">
        <v>5250000</v>
      </c>
      <c r="D162" s="9">
        <v>5453000</v>
      </c>
      <c r="F162" s="92" t="s">
        <v>15</v>
      </c>
      <c r="G162" s="109">
        <f t="shared" si="36"/>
        <v>5906000</v>
      </c>
      <c r="H162" s="110">
        <f t="shared" si="34"/>
        <v>8.3073537502292405E-2</v>
      </c>
      <c r="I162" s="111">
        <f t="shared" si="35"/>
        <v>5906000</v>
      </c>
    </row>
    <row r="163" spans="1:9" x14ac:dyDescent="0.2">
      <c r="A163" s="6"/>
      <c r="B163" s="7" t="s">
        <v>16</v>
      </c>
      <c r="C163" s="8">
        <v>5250000</v>
      </c>
      <c r="D163" s="9">
        <v>5250000</v>
      </c>
      <c r="F163" s="92" t="s">
        <v>16</v>
      </c>
      <c r="G163" s="109">
        <f t="shared" si="36"/>
        <v>5906000</v>
      </c>
      <c r="H163" s="110">
        <f>(G163/D162)-1</f>
        <v>8.3073537502292405E-2</v>
      </c>
      <c r="I163" s="111">
        <f t="shared" si="35"/>
        <v>5906000</v>
      </c>
    </row>
    <row r="164" spans="1:9" x14ac:dyDescent="0.2">
      <c r="A164" s="6"/>
      <c r="B164" s="7" t="s">
        <v>17</v>
      </c>
      <c r="C164" s="8">
        <v>5250000</v>
      </c>
      <c r="D164" s="9">
        <v>5250000</v>
      </c>
      <c r="F164" s="92" t="s">
        <v>17</v>
      </c>
      <c r="G164" s="109">
        <f>MROUND(D163*1.083,1000)</f>
        <v>5686000</v>
      </c>
      <c r="H164" s="110">
        <f t="shared" si="34"/>
        <v>8.3047619047619037E-2</v>
      </c>
      <c r="I164" s="111">
        <f t="shared" si="35"/>
        <v>5906000</v>
      </c>
    </row>
    <row r="165" spans="1:9" x14ac:dyDescent="0.2">
      <c r="A165" s="6"/>
      <c r="B165" s="7" t="s">
        <v>18</v>
      </c>
      <c r="C165" s="8">
        <v>5250000</v>
      </c>
      <c r="D165" s="9">
        <v>5250000</v>
      </c>
      <c r="F165" s="92" t="s">
        <v>18</v>
      </c>
      <c r="G165" s="109">
        <f t="shared" si="36"/>
        <v>5686000</v>
      </c>
      <c r="H165" s="110">
        <f t="shared" si="34"/>
        <v>8.3047619047619037E-2</v>
      </c>
      <c r="I165" s="111">
        <f t="shared" si="35"/>
        <v>5686000</v>
      </c>
    </row>
    <row r="166" spans="1:9" ht="15" thickBot="1" x14ac:dyDescent="0.25">
      <c r="A166" s="6"/>
      <c r="B166" s="7" t="s">
        <v>19</v>
      </c>
      <c r="C166" s="8">
        <v>5250000</v>
      </c>
      <c r="D166" s="9">
        <v>5250000</v>
      </c>
      <c r="F166" s="112" t="s">
        <v>19</v>
      </c>
      <c r="G166" s="113">
        <f t="shared" si="36"/>
        <v>5686000</v>
      </c>
      <c r="H166" s="114">
        <f t="shared" si="34"/>
        <v>8.3047619047619037E-2</v>
      </c>
      <c r="I166" s="115">
        <f t="shared" si="35"/>
        <v>5686000</v>
      </c>
    </row>
    <row r="167" spans="1:9" ht="15" thickBot="1" x14ac:dyDescent="0.25">
      <c r="A167" s="6"/>
      <c r="B167" s="325" t="s">
        <v>41</v>
      </c>
      <c r="C167" s="294"/>
      <c r="D167" s="295"/>
      <c r="F167" s="328" t="s">
        <v>41</v>
      </c>
      <c r="G167" s="329"/>
      <c r="H167" s="329"/>
      <c r="I167" s="330"/>
    </row>
    <row r="168" spans="1:9" x14ac:dyDescent="0.2">
      <c r="A168" s="6"/>
      <c r="B168" s="7" t="s">
        <v>10</v>
      </c>
      <c r="C168" s="8">
        <v>5453000</v>
      </c>
      <c r="D168" s="9">
        <v>5453000</v>
      </c>
      <c r="F168" s="116" t="s">
        <v>10</v>
      </c>
      <c r="G168" s="117">
        <f>+G157</f>
        <v>6107000</v>
      </c>
      <c r="H168" s="127">
        <f>(G168/D168)-1</f>
        <v>0.11993398129470023</v>
      </c>
      <c r="I168" s="119">
        <f>+G168</f>
        <v>6107000</v>
      </c>
    </row>
    <row r="169" spans="1:9" x14ac:dyDescent="0.2">
      <c r="A169" s="6"/>
      <c r="B169" s="7" t="s">
        <v>11</v>
      </c>
      <c r="C169" s="8">
        <v>5453000</v>
      </c>
      <c r="D169" s="9">
        <v>5453000</v>
      </c>
      <c r="F169" s="92" t="s">
        <v>11</v>
      </c>
      <c r="G169" s="109">
        <f t="shared" ref="G169:G174" si="37">+G158</f>
        <v>5906000</v>
      </c>
      <c r="H169" s="110">
        <f>(G169/D168)-1</f>
        <v>8.3073537502292405E-2</v>
      </c>
      <c r="I169" s="111">
        <f>+G168</f>
        <v>6107000</v>
      </c>
    </row>
    <row r="170" spans="1:9" x14ac:dyDescent="0.2">
      <c r="A170" s="6"/>
      <c r="B170" s="7" t="s">
        <v>12</v>
      </c>
      <c r="C170" s="8">
        <v>5453000</v>
      </c>
      <c r="D170" s="9">
        <v>5453000</v>
      </c>
      <c r="F170" s="92" t="s">
        <v>12</v>
      </c>
      <c r="G170" s="109">
        <f t="shared" si="37"/>
        <v>5906000</v>
      </c>
      <c r="H170" s="110">
        <f t="shared" ref="H170:H174" si="38">(G170/D169)-1</f>
        <v>8.3073537502292405E-2</v>
      </c>
      <c r="I170" s="111">
        <f t="shared" ref="I170:I175" si="39">+G169</f>
        <v>5906000</v>
      </c>
    </row>
    <row r="171" spans="1:9" x14ac:dyDescent="0.2">
      <c r="A171" s="6"/>
      <c r="B171" s="7" t="s">
        <v>13</v>
      </c>
      <c r="C171" s="8">
        <v>5453000</v>
      </c>
      <c r="D171" s="9">
        <v>5453000</v>
      </c>
      <c r="F171" s="92" t="s">
        <v>13</v>
      </c>
      <c r="G171" s="109">
        <f t="shared" si="37"/>
        <v>5906000</v>
      </c>
      <c r="H171" s="110">
        <f t="shared" si="38"/>
        <v>8.3073537502292405E-2</v>
      </c>
      <c r="I171" s="111">
        <f t="shared" si="39"/>
        <v>5906000</v>
      </c>
    </row>
    <row r="172" spans="1:9" x14ac:dyDescent="0.2">
      <c r="A172" s="6"/>
      <c r="B172" s="7" t="s">
        <v>14</v>
      </c>
      <c r="C172" s="8">
        <v>5453000</v>
      </c>
      <c r="D172" s="9">
        <v>5453000</v>
      </c>
      <c r="F172" s="92" t="s">
        <v>14</v>
      </c>
      <c r="G172" s="109">
        <f t="shared" si="37"/>
        <v>5906000</v>
      </c>
      <c r="H172" s="110">
        <f t="shared" si="38"/>
        <v>8.3073537502292405E-2</v>
      </c>
      <c r="I172" s="111">
        <f t="shared" si="39"/>
        <v>5906000</v>
      </c>
    </row>
    <row r="173" spans="1:9" x14ac:dyDescent="0.2">
      <c r="A173" s="6"/>
      <c r="B173" s="67" t="s">
        <v>15</v>
      </c>
      <c r="C173" s="50" t="s">
        <v>1</v>
      </c>
      <c r="D173" s="51">
        <v>5453000</v>
      </c>
      <c r="F173" s="92" t="s">
        <v>15</v>
      </c>
      <c r="G173" s="109">
        <f t="shared" si="37"/>
        <v>5906000</v>
      </c>
      <c r="H173" s="110">
        <f t="shared" si="38"/>
        <v>8.3073537502292405E-2</v>
      </c>
      <c r="I173" s="111">
        <f t="shared" si="39"/>
        <v>5906000</v>
      </c>
    </row>
    <row r="174" spans="1:9" x14ac:dyDescent="0.2">
      <c r="A174" s="6"/>
      <c r="B174" s="7" t="s">
        <v>16</v>
      </c>
      <c r="C174" s="8"/>
      <c r="D174" s="9"/>
      <c r="F174" s="92" t="s">
        <v>16</v>
      </c>
      <c r="G174" s="109">
        <f t="shared" si="37"/>
        <v>5906000</v>
      </c>
      <c r="H174" s="110">
        <f t="shared" si="38"/>
        <v>8.3073537502292405E-2</v>
      </c>
      <c r="I174" s="111">
        <f t="shared" si="39"/>
        <v>5906000</v>
      </c>
    </row>
    <row r="175" spans="1:9" ht="15" thickBot="1" x14ac:dyDescent="0.25">
      <c r="A175" s="6"/>
      <c r="B175" s="10" t="s">
        <v>17</v>
      </c>
      <c r="C175" s="11"/>
      <c r="D175" s="12"/>
      <c r="F175" s="112" t="s">
        <v>17</v>
      </c>
      <c r="G175" s="113"/>
      <c r="H175" s="120"/>
      <c r="I175" s="115">
        <f t="shared" si="39"/>
        <v>5906000</v>
      </c>
    </row>
    <row r="176" spans="1:9" ht="15" thickBot="1" x14ac:dyDescent="0.25">
      <c r="A176" s="6"/>
      <c r="B176" s="18"/>
      <c r="C176" s="18"/>
      <c r="D176" s="18"/>
      <c r="F176" s="328" t="s">
        <v>183</v>
      </c>
      <c r="G176" s="329"/>
      <c r="H176" s="329"/>
      <c r="I176" s="330"/>
    </row>
    <row r="177" spans="1:9" x14ac:dyDescent="0.2">
      <c r="A177" s="6"/>
      <c r="B177" s="18"/>
      <c r="C177" s="18"/>
      <c r="D177" s="18"/>
      <c r="F177" s="116" t="s">
        <v>10</v>
      </c>
      <c r="G177" s="117">
        <f>+G157</f>
        <v>6107000</v>
      </c>
      <c r="H177" s="127">
        <f>(G177/D157)-1</f>
        <v>0.11993398129470023</v>
      </c>
      <c r="I177" s="119">
        <f>+G177</f>
        <v>6107000</v>
      </c>
    </row>
    <row r="178" spans="1:9" ht="15" thickBot="1" x14ac:dyDescent="0.25">
      <c r="A178" s="6"/>
      <c r="B178" s="18"/>
      <c r="C178" s="18"/>
      <c r="D178" s="18"/>
      <c r="F178" s="112" t="s">
        <v>11</v>
      </c>
      <c r="G178" s="113"/>
      <c r="H178" s="120"/>
      <c r="I178" s="115">
        <f>+G177</f>
        <v>6107000</v>
      </c>
    </row>
    <row r="179" spans="1:9" ht="15" thickBot="1" x14ac:dyDescent="0.25">
      <c r="A179" s="6"/>
      <c r="B179" s="18"/>
      <c r="C179" s="18"/>
      <c r="D179" s="18"/>
    </row>
    <row r="180" spans="1:9" ht="15.75" x14ac:dyDescent="0.25">
      <c r="A180" s="6"/>
      <c r="B180" s="302" t="s">
        <v>42</v>
      </c>
      <c r="C180" s="331"/>
      <c r="D180" s="332"/>
      <c r="F180" s="308" t="s">
        <v>42</v>
      </c>
      <c r="G180" s="309"/>
      <c r="H180" s="309"/>
      <c r="I180" s="310"/>
    </row>
    <row r="181" spans="1:9" x14ac:dyDescent="0.2">
      <c r="A181" s="6"/>
      <c r="B181" s="325" t="s">
        <v>28</v>
      </c>
      <c r="C181" s="294"/>
      <c r="D181" s="295"/>
      <c r="F181" s="311" t="s">
        <v>28</v>
      </c>
      <c r="G181" s="312"/>
      <c r="H181" s="312"/>
      <c r="I181" s="313"/>
    </row>
    <row r="182" spans="1:9" x14ac:dyDescent="0.2">
      <c r="A182" s="6"/>
      <c r="B182" s="316" t="s">
        <v>4</v>
      </c>
      <c r="C182" s="294" t="s">
        <v>5</v>
      </c>
      <c r="D182" s="295"/>
      <c r="F182" s="319" t="s">
        <v>4</v>
      </c>
      <c r="G182" s="314" t="s">
        <v>5</v>
      </c>
      <c r="H182" s="314"/>
      <c r="I182" s="315"/>
    </row>
    <row r="183" spans="1:9" ht="15.75" customHeight="1" thickBot="1" x14ac:dyDescent="0.25">
      <c r="A183" s="6"/>
      <c r="B183" s="317"/>
      <c r="C183" s="129" t="s">
        <v>6</v>
      </c>
      <c r="D183" s="130" t="s">
        <v>7</v>
      </c>
      <c r="F183" s="320"/>
      <c r="G183" s="129" t="s">
        <v>6</v>
      </c>
      <c r="H183" s="129" t="s">
        <v>8</v>
      </c>
      <c r="I183" s="130" t="s">
        <v>7</v>
      </c>
    </row>
    <row r="184" spans="1:9" x14ac:dyDescent="0.2">
      <c r="A184" s="6"/>
      <c r="B184" s="116" t="s">
        <v>10</v>
      </c>
      <c r="C184" s="95">
        <v>3930000</v>
      </c>
      <c r="D184" s="96">
        <f>+C184</f>
        <v>3930000</v>
      </c>
      <c r="F184" s="116" t="s">
        <v>10</v>
      </c>
      <c r="G184" s="117">
        <f>MROUND(D184*1.12,1000)</f>
        <v>4402000</v>
      </c>
      <c r="H184" s="127">
        <f>(G184/D184)-1</f>
        <v>0.12010178117048342</v>
      </c>
      <c r="I184" s="119">
        <f>+G184</f>
        <v>4402000</v>
      </c>
    </row>
    <row r="185" spans="1:9" x14ac:dyDescent="0.2">
      <c r="A185" s="6"/>
      <c r="B185" s="92" t="s">
        <v>11</v>
      </c>
      <c r="C185" s="8">
        <f>+C184</f>
        <v>3930000</v>
      </c>
      <c r="D185" s="9">
        <f>+C184</f>
        <v>3930000</v>
      </c>
      <c r="F185" s="92" t="s">
        <v>11</v>
      </c>
      <c r="G185" s="109">
        <f>MROUND(D184*1.083,1000)</f>
        <v>4256000</v>
      </c>
      <c r="H185" s="110">
        <f>(G185/D184)-1</f>
        <v>8.2951653944020265E-2</v>
      </c>
      <c r="I185" s="111">
        <f>+G184</f>
        <v>4402000</v>
      </c>
    </row>
    <row r="186" spans="1:9" x14ac:dyDescent="0.2">
      <c r="A186" s="6"/>
      <c r="B186" s="92" t="s">
        <v>12</v>
      </c>
      <c r="C186" s="8">
        <f t="shared" ref="C186:C193" si="40">+C185</f>
        <v>3930000</v>
      </c>
      <c r="D186" s="9">
        <f t="shared" ref="D186:D193" si="41">+C185</f>
        <v>3930000</v>
      </c>
      <c r="F186" s="92" t="s">
        <v>12</v>
      </c>
      <c r="G186" s="109">
        <f>+G185</f>
        <v>4256000</v>
      </c>
      <c r="H186" s="110">
        <f t="shared" ref="H186:H193" si="42">(G186/D185)-1</f>
        <v>8.2951653944020265E-2</v>
      </c>
      <c r="I186" s="111">
        <f t="shared" ref="I186:I193" si="43">+G185</f>
        <v>4256000</v>
      </c>
    </row>
    <row r="187" spans="1:9" x14ac:dyDescent="0.2">
      <c r="A187" s="6"/>
      <c r="B187" s="92" t="s">
        <v>13</v>
      </c>
      <c r="C187" s="8">
        <f t="shared" si="40"/>
        <v>3930000</v>
      </c>
      <c r="D187" s="9">
        <f t="shared" si="41"/>
        <v>3930000</v>
      </c>
      <c r="F187" s="92" t="s">
        <v>13</v>
      </c>
      <c r="G187" s="109">
        <f t="shared" ref="G187:G193" si="44">+G186</f>
        <v>4256000</v>
      </c>
      <c r="H187" s="110">
        <f t="shared" si="42"/>
        <v>8.2951653944020265E-2</v>
      </c>
      <c r="I187" s="111">
        <f t="shared" si="43"/>
        <v>4256000</v>
      </c>
    </row>
    <row r="188" spans="1:9" x14ac:dyDescent="0.2">
      <c r="A188" s="6"/>
      <c r="B188" s="92" t="s">
        <v>14</v>
      </c>
      <c r="C188" s="8">
        <f t="shared" si="40"/>
        <v>3930000</v>
      </c>
      <c r="D188" s="9">
        <f t="shared" si="41"/>
        <v>3930000</v>
      </c>
      <c r="F188" s="92" t="s">
        <v>14</v>
      </c>
      <c r="G188" s="109">
        <f t="shared" si="44"/>
        <v>4256000</v>
      </c>
      <c r="H188" s="110">
        <f t="shared" si="42"/>
        <v>8.2951653944020265E-2</v>
      </c>
      <c r="I188" s="111">
        <f t="shared" si="43"/>
        <v>4256000</v>
      </c>
    </row>
    <row r="189" spans="1:9" x14ac:dyDescent="0.2">
      <c r="A189" s="6"/>
      <c r="B189" s="92" t="s">
        <v>15</v>
      </c>
      <c r="C189" s="8">
        <f t="shared" si="40"/>
        <v>3930000</v>
      </c>
      <c r="D189" s="9">
        <f t="shared" si="41"/>
        <v>3930000</v>
      </c>
      <c r="F189" s="92" t="s">
        <v>15</v>
      </c>
      <c r="G189" s="109">
        <f t="shared" si="44"/>
        <v>4256000</v>
      </c>
      <c r="H189" s="110">
        <f t="shared" si="42"/>
        <v>8.2951653944020265E-2</v>
      </c>
      <c r="I189" s="111">
        <f t="shared" si="43"/>
        <v>4256000</v>
      </c>
    </row>
    <row r="190" spans="1:9" x14ac:dyDescent="0.2">
      <c r="A190" s="6"/>
      <c r="B190" s="92" t="s">
        <v>16</v>
      </c>
      <c r="C190" s="8">
        <f t="shared" si="40"/>
        <v>3930000</v>
      </c>
      <c r="D190" s="9">
        <f t="shared" si="41"/>
        <v>3930000</v>
      </c>
      <c r="F190" s="92" t="s">
        <v>16</v>
      </c>
      <c r="G190" s="109">
        <f t="shared" si="44"/>
        <v>4256000</v>
      </c>
      <c r="H190" s="110">
        <f t="shared" si="42"/>
        <v>8.2951653944020265E-2</v>
      </c>
      <c r="I190" s="111">
        <f t="shared" si="43"/>
        <v>4256000</v>
      </c>
    </row>
    <row r="191" spans="1:9" x14ac:dyDescent="0.2">
      <c r="A191" s="6"/>
      <c r="B191" s="92" t="s">
        <v>17</v>
      </c>
      <c r="C191" s="8">
        <f t="shared" si="40"/>
        <v>3930000</v>
      </c>
      <c r="D191" s="9">
        <f t="shared" si="41"/>
        <v>3930000</v>
      </c>
      <c r="F191" s="92" t="s">
        <v>17</v>
      </c>
      <c r="G191" s="109">
        <f t="shared" si="44"/>
        <v>4256000</v>
      </c>
      <c r="H191" s="110">
        <f t="shared" si="42"/>
        <v>8.2951653944020265E-2</v>
      </c>
      <c r="I191" s="111">
        <f t="shared" si="43"/>
        <v>4256000</v>
      </c>
    </row>
    <row r="192" spans="1:9" x14ac:dyDescent="0.2">
      <c r="A192" s="6"/>
      <c r="B192" s="92" t="s">
        <v>18</v>
      </c>
      <c r="C192" s="8">
        <f t="shared" si="40"/>
        <v>3930000</v>
      </c>
      <c r="D192" s="9">
        <f t="shared" si="41"/>
        <v>3930000</v>
      </c>
      <c r="F192" s="92" t="s">
        <v>18</v>
      </c>
      <c r="G192" s="109">
        <f t="shared" si="44"/>
        <v>4256000</v>
      </c>
      <c r="H192" s="110">
        <f t="shared" si="42"/>
        <v>8.2951653944020265E-2</v>
      </c>
      <c r="I192" s="111">
        <f t="shared" si="43"/>
        <v>4256000</v>
      </c>
    </row>
    <row r="193" spans="1:9" ht="15" thickBot="1" x14ac:dyDescent="0.25">
      <c r="A193" s="6"/>
      <c r="B193" s="112" t="s">
        <v>19</v>
      </c>
      <c r="C193" s="11">
        <f t="shared" si="40"/>
        <v>3930000</v>
      </c>
      <c r="D193" s="12">
        <f t="shared" si="41"/>
        <v>3930000</v>
      </c>
      <c r="F193" s="112" t="s">
        <v>19</v>
      </c>
      <c r="G193" s="113">
        <f t="shared" si="44"/>
        <v>4256000</v>
      </c>
      <c r="H193" s="114">
        <f t="shared" si="42"/>
        <v>8.2951653944020265E-2</v>
      </c>
      <c r="I193" s="115">
        <f t="shared" si="43"/>
        <v>4256000</v>
      </c>
    </row>
    <row r="194" spans="1:9" ht="15" thickBot="1" x14ac:dyDescent="0.25">
      <c r="A194" s="6"/>
      <c r="B194" s="19"/>
      <c r="C194" s="38"/>
      <c r="D194" s="38"/>
      <c r="F194" s="328" t="s">
        <v>183</v>
      </c>
      <c r="G194" s="329"/>
      <c r="H194" s="329"/>
      <c r="I194" s="330"/>
    </row>
    <row r="195" spans="1:9" x14ac:dyDescent="0.2">
      <c r="A195" s="6"/>
      <c r="B195" s="19"/>
      <c r="C195" s="38"/>
      <c r="D195" s="38"/>
      <c r="F195" s="116" t="s">
        <v>10</v>
      </c>
      <c r="G195" s="117">
        <f>+G184</f>
        <v>4402000</v>
      </c>
      <c r="H195" s="118">
        <f>(G195/D184)-1</f>
        <v>0.12010178117048342</v>
      </c>
      <c r="I195" s="119">
        <f>+G195</f>
        <v>4402000</v>
      </c>
    </row>
    <row r="196" spans="1:9" s="88" customFormat="1" ht="15" thickBot="1" x14ac:dyDescent="0.25">
      <c r="A196" s="87"/>
      <c r="B196" s="18"/>
      <c r="C196" s="18"/>
      <c r="D196" s="18"/>
      <c r="F196" s="112" t="s">
        <v>11</v>
      </c>
      <c r="G196" s="113"/>
      <c r="H196" s="120"/>
      <c r="I196" s="115">
        <f>+G195</f>
        <v>4402000</v>
      </c>
    </row>
    <row r="197" spans="1:9" s="88" customFormat="1" ht="15" thickBot="1" x14ac:dyDescent="0.25">
      <c r="A197" s="87"/>
      <c r="B197" s="18"/>
      <c r="C197" s="18"/>
      <c r="D197" s="18"/>
      <c r="F197" s="89"/>
      <c r="G197" s="90"/>
      <c r="H197" s="89"/>
      <c r="I197" s="90"/>
    </row>
    <row r="198" spans="1:9" ht="15.75" x14ac:dyDescent="0.25">
      <c r="A198" s="6"/>
      <c r="B198" s="302" t="s">
        <v>43</v>
      </c>
      <c r="C198" s="331"/>
      <c r="D198" s="332"/>
      <c r="F198" s="308" t="s">
        <v>43</v>
      </c>
      <c r="G198" s="309"/>
      <c r="H198" s="309"/>
      <c r="I198" s="310"/>
    </row>
    <row r="199" spans="1:9" ht="15.75" x14ac:dyDescent="0.25">
      <c r="A199" s="6"/>
      <c r="B199" s="344" t="s">
        <v>25</v>
      </c>
      <c r="C199" s="345"/>
      <c r="D199" s="346"/>
      <c r="F199" s="311" t="s">
        <v>25</v>
      </c>
      <c r="G199" s="312"/>
      <c r="H199" s="312"/>
      <c r="I199" s="313"/>
    </row>
    <row r="200" spans="1:9" x14ac:dyDescent="0.2">
      <c r="A200" s="6"/>
      <c r="B200" s="316" t="s">
        <v>4</v>
      </c>
      <c r="C200" s="294" t="s">
        <v>5</v>
      </c>
      <c r="D200" s="295"/>
      <c r="F200" s="347" t="s">
        <v>4</v>
      </c>
      <c r="G200" s="314" t="s">
        <v>5</v>
      </c>
      <c r="H200" s="314"/>
      <c r="I200" s="315"/>
    </row>
    <row r="201" spans="1:9" ht="15.75" customHeight="1" thickBot="1" x14ac:dyDescent="0.25">
      <c r="A201" s="6"/>
      <c r="B201" s="318"/>
      <c r="C201" s="68" t="s">
        <v>6</v>
      </c>
      <c r="D201" s="69" t="s">
        <v>7</v>
      </c>
      <c r="F201" s="348"/>
      <c r="G201" s="68" t="s">
        <v>6</v>
      </c>
      <c r="H201" s="68" t="s">
        <v>8</v>
      </c>
      <c r="I201" s="69" t="s">
        <v>7</v>
      </c>
    </row>
    <row r="202" spans="1:9" x14ac:dyDescent="0.2">
      <c r="A202" s="6"/>
      <c r="B202" s="93" t="s">
        <v>26</v>
      </c>
      <c r="C202" s="42">
        <v>2541000</v>
      </c>
      <c r="D202" s="43" t="s">
        <v>1</v>
      </c>
      <c r="F202" s="105" t="s">
        <v>26</v>
      </c>
      <c r="G202" s="106">
        <f>MROUND(D203*1.083,1000)</f>
        <v>2752000</v>
      </c>
      <c r="H202" s="107">
        <f>(G202/D203)-1</f>
        <v>8.303817394726476E-2</v>
      </c>
      <c r="I202" s="108"/>
    </row>
    <row r="203" spans="1:9" ht="15" thickBot="1" x14ac:dyDescent="0.25">
      <c r="A203" s="6"/>
      <c r="B203" s="10" t="s">
        <v>26</v>
      </c>
      <c r="C203" s="11" t="s">
        <v>1</v>
      </c>
      <c r="D203" s="12">
        <v>2541000</v>
      </c>
      <c r="F203" s="112" t="s">
        <v>26</v>
      </c>
      <c r="G203" s="113"/>
      <c r="H203" s="120"/>
      <c r="I203" s="115">
        <f>+G202</f>
        <v>2752000</v>
      </c>
    </row>
    <row r="204" spans="1:9" ht="15" thickBot="1" x14ac:dyDescent="0.25">
      <c r="A204" s="6"/>
      <c r="B204" s="17"/>
      <c r="C204" s="17"/>
      <c r="D204" s="17"/>
    </row>
    <row r="205" spans="1:9" ht="15.75" x14ac:dyDescent="0.25">
      <c r="A205" s="6"/>
      <c r="B205" s="302" t="s">
        <v>44</v>
      </c>
      <c r="C205" s="331"/>
      <c r="D205" s="332"/>
      <c r="F205" s="308" t="s">
        <v>44</v>
      </c>
      <c r="G205" s="309"/>
      <c r="H205" s="309"/>
      <c r="I205" s="310"/>
    </row>
    <row r="206" spans="1:9" x14ac:dyDescent="0.2">
      <c r="A206" s="6"/>
      <c r="B206" s="325" t="s">
        <v>45</v>
      </c>
      <c r="C206" s="294"/>
      <c r="D206" s="295"/>
      <c r="F206" s="311" t="s">
        <v>45</v>
      </c>
      <c r="G206" s="312"/>
      <c r="H206" s="312"/>
      <c r="I206" s="313"/>
    </row>
    <row r="207" spans="1:9" x14ac:dyDescent="0.2">
      <c r="A207" s="6"/>
      <c r="B207" s="316" t="s">
        <v>4</v>
      </c>
      <c r="C207" s="294" t="s">
        <v>5</v>
      </c>
      <c r="D207" s="295"/>
      <c r="F207" s="320" t="s">
        <v>4</v>
      </c>
      <c r="G207" s="314" t="s">
        <v>5</v>
      </c>
      <c r="H207" s="314"/>
      <c r="I207" s="315"/>
    </row>
    <row r="208" spans="1:9" ht="15.75" customHeight="1" thickBot="1" x14ac:dyDescent="0.25">
      <c r="A208" s="6"/>
      <c r="B208" s="318"/>
      <c r="C208" s="68" t="s">
        <v>6</v>
      </c>
      <c r="D208" s="69" t="s">
        <v>7</v>
      </c>
      <c r="F208" s="340"/>
      <c r="G208" s="68" t="s">
        <v>6</v>
      </c>
      <c r="H208" s="68" t="s">
        <v>8</v>
      </c>
      <c r="I208" s="69" t="s">
        <v>7</v>
      </c>
    </row>
    <row r="209" spans="1:9" x14ac:dyDescent="0.2">
      <c r="A209" s="6"/>
      <c r="B209" s="76" t="s">
        <v>10</v>
      </c>
      <c r="C209" s="147">
        <v>5282000</v>
      </c>
      <c r="D209" s="43">
        <f>+C209</f>
        <v>5282000</v>
      </c>
      <c r="F209" s="105" t="s">
        <v>10</v>
      </c>
      <c r="G209" s="106">
        <f>MROUND(D210*1.12,1000)</f>
        <v>5916000</v>
      </c>
      <c r="H209" s="107">
        <f>(G209/D210)-1</f>
        <v>0.1200302915562288</v>
      </c>
      <c r="I209" s="108">
        <f>+G209</f>
        <v>5916000</v>
      </c>
    </row>
    <row r="210" spans="1:9" x14ac:dyDescent="0.2">
      <c r="A210" s="6"/>
      <c r="B210" s="79" t="s">
        <v>11</v>
      </c>
      <c r="C210" s="8">
        <f>+C209</f>
        <v>5282000</v>
      </c>
      <c r="D210" s="9">
        <f>+C209</f>
        <v>5282000</v>
      </c>
      <c r="F210" s="92" t="s">
        <v>11</v>
      </c>
      <c r="G210" s="109">
        <f>MROUND(D210*1.083,1000)</f>
        <v>5720000</v>
      </c>
      <c r="H210" s="110">
        <f>(G210/$D$210)-1</f>
        <v>8.2923135176069751E-2</v>
      </c>
      <c r="I210" s="111">
        <f>+G209</f>
        <v>5916000</v>
      </c>
    </row>
    <row r="211" spans="1:9" x14ac:dyDescent="0.2">
      <c r="A211" s="6"/>
      <c r="B211" s="79" t="s">
        <v>12</v>
      </c>
      <c r="C211" s="8">
        <f t="shared" ref="C211:C216" si="45">+C210</f>
        <v>5282000</v>
      </c>
      <c r="D211" s="9">
        <f t="shared" ref="D211:D216" si="46">+C210</f>
        <v>5282000</v>
      </c>
      <c r="F211" s="92" t="s">
        <v>12</v>
      </c>
      <c r="G211" s="109">
        <f>+G210</f>
        <v>5720000</v>
      </c>
      <c r="H211" s="110">
        <f t="shared" ref="H211:H216" si="47">(G211/$D$210)-1</f>
        <v>8.2923135176069751E-2</v>
      </c>
      <c r="I211" s="111">
        <f t="shared" ref="I211:I216" si="48">+G210</f>
        <v>5720000</v>
      </c>
    </row>
    <row r="212" spans="1:9" x14ac:dyDescent="0.2">
      <c r="A212" s="6"/>
      <c r="B212" s="79" t="s">
        <v>13</v>
      </c>
      <c r="C212" s="8">
        <f t="shared" si="45"/>
        <v>5282000</v>
      </c>
      <c r="D212" s="9">
        <f t="shared" si="46"/>
        <v>5282000</v>
      </c>
      <c r="F212" s="92" t="s">
        <v>13</v>
      </c>
      <c r="G212" s="109">
        <f t="shared" ref="G212:G216" si="49">+G211</f>
        <v>5720000</v>
      </c>
      <c r="H212" s="110">
        <f t="shared" si="47"/>
        <v>8.2923135176069751E-2</v>
      </c>
      <c r="I212" s="111">
        <f t="shared" si="48"/>
        <v>5720000</v>
      </c>
    </row>
    <row r="213" spans="1:9" x14ac:dyDescent="0.2">
      <c r="A213" s="6"/>
      <c r="B213" s="79" t="s">
        <v>14</v>
      </c>
      <c r="C213" s="8">
        <f t="shared" si="45"/>
        <v>5282000</v>
      </c>
      <c r="D213" s="9">
        <f t="shared" si="46"/>
        <v>5282000</v>
      </c>
      <c r="F213" s="92" t="s">
        <v>14</v>
      </c>
      <c r="G213" s="109">
        <f t="shared" si="49"/>
        <v>5720000</v>
      </c>
      <c r="H213" s="110">
        <f t="shared" si="47"/>
        <v>8.2923135176069751E-2</v>
      </c>
      <c r="I213" s="111">
        <f t="shared" si="48"/>
        <v>5720000</v>
      </c>
    </row>
    <row r="214" spans="1:9" x14ac:dyDescent="0.2">
      <c r="A214" s="6"/>
      <c r="B214" s="79" t="s">
        <v>15</v>
      </c>
      <c r="C214" s="8">
        <f t="shared" si="45"/>
        <v>5282000</v>
      </c>
      <c r="D214" s="9">
        <f t="shared" si="46"/>
        <v>5282000</v>
      </c>
      <c r="F214" s="92" t="s">
        <v>15</v>
      </c>
      <c r="G214" s="109">
        <f t="shared" si="49"/>
        <v>5720000</v>
      </c>
      <c r="H214" s="110">
        <f t="shared" si="47"/>
        <v>8.2923135176069751E-2</v>
      </c>
      <c r="I214" s="111">
        <f t="shared" si="48"/>
        <v>5720000</v>
      </c>
    </row>
    <row r="215" spans="1:9" x14ac:dyDescent="0.2">
      <c r="A215" s="6"/>
      <c r="B215" s="79" t="s">
        <v>16</v>
      </c>
      <c r="C215" s="8">
        <f t="shared" si="45"/>
        <v>5282000</v>
      </c>
      <c r="D215" s="9">
        <f t="shared" si="46"/>
        <v>5282000</v>
      </c>
      <c r="F215" s="92" t="s">
        <v>16</v>
      </c>
      <c r="G215" s="109">
        <f t="shared" si="49"/>
        <v>5720000</v>
      </c>
      <c r="H215" s="110">
        <f t="shared" si="47"/>
        <v>8.2923135176069751E-2</v>
      </c>
      <c r="I215" s="111">
        <f t="shared" si="48"/>
        <v>5720000</v>
      </c>
    </row>
    <row r="216" spans="1:9" ht="15" thickBot="1" x14ac:dyDescent="0.25">
      <c r="A216" s="6"/>
      <c r="B216" s="75" t="s">
        <v>17</v>
      </c>
      <c r="C216" s="11">
        <f t="shared" si="45"/>
        <v>5282000</v>
      </c>
      <c r="D216" s="12">
        <f t="shared" si="46"/>
        <v>5282000</v>
      </c>
      <c r="F216" s="112" t="s">
        <v>17</v>
      </c>
      <c r="G216" s="113">
        <f t="shared" si="49"/>
        <v>5720000</v>
      </c>
      <c r="H216" s="114">
        <f t="shared" si="47"/>
        <v>8.2923135176069751E-2</v>
      </c>
      <c r="I216" s="115">
        <f t="shared" si="48"/>
        <v>5720000</v>
      </c>
    </row>
    <row r="217" spans="1:9" ht="15" thickBot="1" x14ac:dyDescent="0.25">
      <c r="A217" s="6"/>
      <c r="B217" s="18"/>
      <c r="C217" s="18"/>
      <c r="D217" s="18"/>
      <c r="F217" s="328" t="s">
        <v>183</v>
      </c>
      <c r="G217" s="329"/>
      <c r="H217" s="329"/>
      <c r="I217" s="330"/>
    </row>
    <row r="218" spans="1:9" x14ac:dyDescent="0.2">
      <c r="A218" s="6"/>
      <c r="B218" s="18"/>
      <c r="C218" s="18"/>
      <c r="D218" s="18"/>
      <c r="F218" s="116" t="s">
        <v>10</v>
      </c>
      <c r="G218" s="117">
        <f>+G209</f>
        <v>5916000</v>
      </c>
      <c r="H218" s="118">
        <f>(G218/D209)-1</f>
        <v>0.1200302915562288</v>
      </c>
      <c r="I218" s="119">
        <f>+G218</f>
        <v>5916000</v>
      </c>
    </row>
    <row r="219" spans="1:9" ht="15" thickBot="1" x14ac:dyDescent="0.25">
      <c r="A219" s="6"/>
      <c r="B219" s="18"/>
      <c r="C219" s="18"/>
      <c r="D219" s="18"/>
      <c r="F219" s="112" t="s">
        <v>11</v>
      </c>
      <c r="G219" s="113"/>
      <c r="H219" s="120"/>
      <c r="I219" s="115">
        <f>+G218</f>
        <v>5916000</v>
      </c>
    </row>
    <row r="220" spans="1:9" ht="15" thickBot="1" x14ac:dyDescent="0.25">
      <c r="A220" s="6"/>
      <c r="B220" s="18"/>
      <c r="C220" s="18"/>
      <c r="D220" s="18"/>
    </row>
    <row r="221" spans="1:9" ht="15.75" x14ac:dyDescent="0.25">
      <c r="A221" s="6"/>
      <c r="B221" s="302" t="s">
        <v>48</v>
      </c>
      <c r="C221" s="331"/>
      <c r="D221" s="332"/>
      <c r="F221" s="308" t="s">
        <v>48</v>
      </c>
      <c r="G221" s="309"/>
      <c r="H221" s="309"/>
      <c r="I221" s="310"/>
    </row>
    <row r="222" spans="1:9" x14ac:dyDescent="0.2">
      <c r="A222" s="6"/>
      <c r="B222" s="325" t="s">
        <v>49</v>
      </c>
      <c r="C222" s="294"/>
      <c r="D222" s="295"/>
      <c r="F222" s="311" t="s">
        <v>49</v>
      </c>
      <c r="G222" s="312"/>
      <c r="H222" s="312"/>
      <c r="I222" s="313"/>
    </row>
    <row r="223" spans="1:9" x14ac:dyDescent="0.2">
      <c r="A223" s="6"/>
      <c r="B223" s="316" t="s">
        <v>4</v>
      </c>
      <c r="C223" s="294" t="s">
        <v>5</v>
      </c>
      <c r="D223" s="295"/>
      <c r="F223" s="319" t="s">
        <v>4</v>
      </c>
      <c r="G223" s="314" t="s">
        <v>5</v>
      </c>
      <c r="H223" s="314"/>
      <c r="I223" s="315"/>
    </row>
    <row r="224" spans="1:9" ht="15" customHeight="1" thickBot="1" x14ac:dyDescent="0.25">
      <c r="A224" s="6"/>
      <c r="B224" s="318"/>
      <c r="C224" s="129" t="s">
        <v>6</v>
      </c>
      <c r="D224" s="130" t="s">
        <v>7</v>
      </c>
      <c r="F224" s="324"/>
      <c r="G224" s="68" t="s">
        <v>6</v>
      </c>
      <c r="H224" s="68" t="s">
        <v>8</v>
      </c>
      <c r="I224" s="69" t="s">
        <v>7</v>
      </c>
    </row>
    <row r="225" spans="1:9" x14ac:dyDescent="0.2">
      <c r="A225" s="6"/>
      <c r="B225" s="102" t="s">
        <v>38</v>
      </c>
      <c r="C225" s="148">
        <v>4988000</v>
      </c>
      <c r="D225" s="96" t="s">
        <v>1</v>
      </c>
      <c r="F225" s="116" t="s">
        <v>38</v>
      </c>
      <c r="G225" s="117">
        <f>MROUND(D226*1.083,1000)</f>
        <v>5402000</v>
      </c>
      <c r="H225" s="127">
        <f>(G225/D226)-1</f>
        <v>8.2999198075380809E-2</v>
      </c>
      <c r="I225" s="119"/>
    </row>
    <row r="226" spans="1:9" ht="15" thickBot="1" x14ac:dyDescent="0.25">
      <c r="A226" s="6"/>
      <c r="B226" s="75" t="s">
        <v>29</v>
      </c>
      <c r="C226" s="11" t="s">
        <v>1</v>
      </c>
      <c r="D226" s="12">
        <v>4988000</v>
      </c>
      <c r="F226" s="112" t="s">
        <v>29</v>
      </c>
      <c r="G226" s="113"/>
      <c r="H226" s="120"/>
      <c r="I226" s="115">
        <f>+G225</f>
        <v>5402000</v>
      </c>
    </row>
    <row r="227" spans="1:9" ht="15" thickBot="1" x14ac:dyDescent="0.25">
      <c r="A227" s="6"/>
      <c r="B227" s="17"/>
      <c r="C227" s="17"/>
      <c r="D227" s="17"/>
    </row>
    <row r="228" spans="1:9" ht="15.75" x14ac:dyDescent="0.25">
      <c r="A228" s="6"/>
      <c r="B228" s="302" t="s">
        <v>51</v>
      </c>
      <c r="C228" s="331"/>
      <c r="D228" s="332"/>
      <c r="F228" s="308" t="s">
        <v>51</v>
      </c>
      <c r="G228" s="309"/>
      <c r="H228" s="309"/>
      <c r="I228" s="310"/>
    </row>
    <row r="229" spans="1:9" ht="15" x14ac:dyDescent="0.25">
      <c r="A229" s="6"/>
      <c r="B229" s="341" t="s">
        <v>28</v>
      </c>
      <c r="C229" s="342"/>
      <c r="D229" s="343"/>
      <c r="F229" s="311" t="s">
        <v>28</v>
      </c>
      <c r="G229" s="312"/>
      <c r="H229" s="312"/>
      <c r="I229" s="313"/>
    </row>
    <row r="230" spans="1:9" x14ac:dyDescent="0.2">
      <c r="A230" s="6"/>
      <c r="B230" s="316" t="s">
        <v>4</v>
      </c>
      <c r="C230" s="294" t="s">
        <v>5</v>
      </c>
      <c r="D230" s="295"/>
      <c r="F230" s="319" t="s">
        <v>4</v>
      </c>
      <c r="G230" s="314" t="s">
        <v>5</v>
      </c>
      <c r="H230" s="314"/>
      <c r="I230" s="315"/>
    </row>
    <row r="231" spans="1:9" ht="15.75" customHeight="1" thickBot="1" x14ac:dyDescent="0.25">
      <c r="A231" s="6"/>
      <c r="B231" s="318"/>
      <c r="C231" s="68" t="s">
        <v>6</v>
      </c>
      <c r="D231" s="69" t="s">
        <v>7</v>
      </c>
      <c r="F231" s="324"/>
      <c r="G231" s="68" t="s">
        <v>6</v>
      </c>
      <c r="H231" s="68" t="s">
        <v>8</v>
      </c>
      <c r="I231" s="69" t="s">
        <v>7</v>
      </c>
    </row>
    <row r="232" spans="1:9" ht="15" thickBot="1" x14ac:dyDescent="0.25">
      <c r="A232" s="6"/>
      <c r="B232" s="296" t="s">
        <v>52</v>
      </c>
      <c r="C232" s="297"/>
      <c r="D232" s="298"/>
      <c r="F232" s="296" t="s">
        <v>52</v>
      </c>
      <c r="G232" s="297"/>
      <c r="H232" s="297"/>
      <c r="I232" s="298"/>
    </row>
    <row r="233" spans="1:9" x14ac:dyDescent="0.2">
      <c r="A233" s="6"/>
      <c r="B233" s="93" t="s">
        <v>10</v>
      </c>
      <c r="C233" s="42">
        <v>2222000</v>
      </c>
      <c r="D233" s="43">
        <v>2222000</v>
      </c>
      <c r="F233" s="105" t="s">
        <v>10</v>
      </c>
      <c r="G233" s="106">
        <f>MROUND(D233*1.083,1000)</f>
        <v>2406000</v>
      </c>
      <c r="H233" s="107">
        <f>(G233/D233)-1</f>
        <v>8.2808280828082781E-2</v>
      </c>
      <c r="I233" s="108">
        <f>+G233</f>
        <v>2406000</v>
      </c>
    </row>
    <row r="234" spans="1:9" x14ac:dyDescent="0.2">
      <c r="A234" s="6"/>
      <c r="B234" s="7" t="s">
        <v>11</v>
      </c>
      <c r="C234" s="8">
        <v>2151000</v>
      </c>
      <c r="D234" s="9">
        <v>2222000</v>
      </c>
      <c r="F234" s="92" t="s">
        <v>11</v>
      </c>
      <c r="G234" s="109">
        <f>+G233</f>
        <v>2406000</v>
      </c>
      <c r="H234" s="110">
        <f>(G234/D233)-1</f>
        <v>8.2808280828082781E-2</v>
      </c>
      <c r="I234" s="111">
        <f>+G233</f>
        <v>2406000</v>
      </c>
    </row>
    <row r="235" spans="1:9" x14ac:dyDescent="0.2">
      <c r="A235" s="6"/>
      <c r="B235" s="7" t="s">
        <v>12</v>
      </c>
      <c r="C235" s="8">
        <v>2151000</v>
      </c>
      <c r="D235" s="9">
        <v>2151000</v>
      </c>
      <c r="F235" s="92" t="s">
        <v>12</v>
      </c>
      <c r="G235" s="109">
        <f>+G234</f>
        <v>2406000</v>
      </c>
      <c r="H235" s="110">
        <f t="shared" ref="H235:H242" si="50">(G235/D234)-1</f>
        <v>8.2808280828082781E-2</v>
      </c>
      <c r="I235" s="111">
        <f t="shared" ref="I235:I242" si="51">+G234</f>
        <v>2406000</v>
      </c>
    </row>
    <row r="236" spans="1:9" x14ac:dyDescent="0.2">
      <c r="A236" s="6"/>
      <c r="B236" s="7" t="s">
        <v>13</v>
      </c>
      <c r="C236" s="8">
        <v>2151000</v>
      </c>
      <c r="D236" s="9">
        <v>2151000</v>
      </c>
      <c r="F236" s="92" t="s">
        <v>13</v>
      </c>
      <c r="G236" s="109">
        <f>MROUND(D235*1.083,1000)</f>
        <v>2330000</v>
      </c>
      <c r="H236" s="110">
        <f t="shared" si="50"/>
        <v>8.3217108321710809E-2</v>
      </c>
      <c r="I236" s="111">
        <f t="shared" si="51"/>
        <v>2406000</v>
      </c>
    </row>
    <row r="237" spans="1:9" x14ac:dyDescent="0.2">
      <c r="A237" s="6"/>
      <c r="B237" s="7" t="s">
        <v>14</v>
      </c>
      <c r="C237" s="8">
        <v>2151000</v>
      </c>
      <c r="D237" s="9">
        <v>2151000</v>
      </c>
      <c r="F237" s="92" t="s">
        <v>14</v>
      </c>
      <c r="G237" s="109">
        <f>+G236</f>
        <v>2330000</v>
      </c>
      <c r="H237" s="110">
        <f t="shared" si="50"/>
        <v>8.3217108321710809E-2</v>
      </c>
      <c r="I237" s="111">
        <f t="shared" si="51"/>
        <v>2330000</v>
      </c>
    </row>
    <row r="238" spans="1:9" x14ac:dyDescent="0.2">
      <c r="A238" s="6"/>
      <c r="B238" s="7" t="s">
        <v>15</v>
      </c>
      <c r="C238" s="8">
        <v>2151000</v>
      </c>
      <c r="D238" s="9">
        <v>2151000</v>
      </c>
      <c r="F238" s="92" t="s">
        <v>15</v>
      </c>
      <c r="G238" s="109">
        <f t="shared" ref="G238:G242" si="52">+G237</f>
        <v>2330000</v>
      </c>
      <c r="H238" s="110">
        <f t="shared" si="50"/>
        <v>8.3217108321710809E-2</v>
      </c>
      <c r="I238" s="111">
        <f t="shared" si="51"/>
        <v>2330000</v>
      </c>
    </row>
    <row r="239" spans="1:9" x14ac:dyDescent="0.2">
      <c r="A239" s="6"/>
      <c r="B239" s="7" t="s">
        <v>16</v>
      </c>
      <c r="C239" s="8">
        <v>2151000</v>
      </c>
      <c r="D239" s="9">
        <v>2151000</v>
      </c>
      <c r="F239" s="92" t="s">
        <v>16</v>
      </c>
      <c r="G239" s="109">
        <f t="shared" si="52"/>
        <v>2330000</v>
      </c>
      <c r="H239" s="110">
        <f t="shared" si="50"/>
        <v>8.3217108321710809E-2</v>
      </c>
      <c r="I239" s="111">
        <f t="shared" si="51"/>
        <v>2330000</v>
      </c>
    </row>
    <row r="240" spans="1:9" x14ac:dyDescent="0.2">
      <c r="A240" s="6"/>
      <c r="B240" s="7" t="s">
        <v>17</v>
      </c>
      <c r="C240" s="8">
        <v>2151000</v>
      </c>
      <c r="D240" s="9">
        <v>2151000</v>
      </c>
      <c r="F240" s="92" t="s">
        <v>17</v>
      </c>
      <c r="G240" s="109">
        <f t="shared" si="52"/>
        <v>2330000</v>
      </c>
      <c r="H240" s="110">
        <f t="shared" si="50"/>
        <v>8.3217108321710809E-2</v>
      </c>
      <c r="I240" s="111">
        <f t="shared" si="51"/>
        <v>2330000</v>
      </c>
    </row>
    <row r="241" spans="1:9" x14ac:dyDescent="0.2">
      <c r="A241" s="6"/>
      <c r="B241" s="7" t="s">
        <v>18</v>
      </c>
      <c r="C241" s="8">
        <v>2151000</v>
      </c>
      <c r="D241" s="9">
        <v>2151000</v>
      </c>
      <c r="F241" s="92" t="s">
        <v>18</v>
      </c>
      <c r="G241" s="109">
        <f t="shared" si="52"/>
        <v>2330000</v>
      </c>
      <c r="H241" s="110">
        <f t="shared" si="50"/>
        <v>8.3217108321710809E-2</v>
      </c>
      <c r="I241" s="111">
        <f t="shared" si="51"/>
        <v>2330000</v>
      </c>
    </row>
    <row r="242" spans="1:9" ht="15" thickBot="1" x14ac:dyDescent="0.25">
      <c r="A242" s="6"/>
      <c r="B242" s="67" t="s">
        <v>19</v>
      </c>
      <c r="C242" s="50">
        <v>2151000</v>
      </c>
      <c r="D242" s="51">
        <v>2151000</v>
      </c>
      <c r="F242" s="112" t="s">
        <v>19</v>
      </c>
      <c r="G242" s="113">
        <f t="shared" si="52"/>
        <v>2330000</v>
      </c>
      <c r="H242" s="114">
        <f t="shared" si="50"/>
        <v>8.3217108321710809E-2</v>
      </c>
      <c r="I242" s="115">
        <f t="shared" si="51"/>
        <v>2330000</v>
      </c>
    </row>
    <row r="243" spans="1:9" ht="15" thickBot="1" x14ac:dyDescent="0.25">
      <c r="A243" s="6"/>
      <c r="B243" s="296" t="s">
        <v>32</v>
      </c>
      <c r="C243" s="297"/>
      <c r="D243" s="298"/>
      <c r="F243" s="328" t="s">
        <v>185</v>
      </c>
      <c r="G243" s="329"/>
      <c r="H243" s="329"/>
      <c r="I243" s="330"/>
    </row>
    <row r="244" spans="1:9" x14ac:dyDescent="0.2">
      <c r="A244" s="6"/>
      <c r="B244" s="93" t="s">
        <v>10</v>
      </c>
      <c r="C244" s="42">
        <v>2222000</v>
      </c>
      <c r="D244" s="43">
        <v>2222000</v>
      </c>
      <c r="F244" s="94" t="s">
        <v>10</v>
      </c>
      <c r="G244" s="117">
        <f>+G233</f>
        <v>2406000</v>
      </c>
      <c r="H244" s="118">
        <f>(G244/D244)-1</f>
        <v>8.2808280828082781E-2</v>
      </c>
      <c r="I244" s="119">
        <f>+G244</f>
        <v>2406000</v>
      </c>
    </row>
    <row r="245" spans="1:9" x14ac:dyDescent="0.2">
      <c r="A245" s="6"/>
      <c r="B245" s="7" t="s">
        <v>11</v>
      </c>
      <c r="C245" s="8"/>
      <c r="D245" s="9">
        <v>2222000</v>
      </c>
      <c r="F245" s="7" t="s">
        <v>11</v>
      </c>
      <c r="G245" s="109">
        <f>+G234</f>
        <v>2406000</v>
      </c>
      <c r="H245" s="135">
        <f>(G245/D244)-1</f>
        <v>8.2808280828082781E-2</v>
      </c>
      <c r="I245" s="111">
        <f>+G244</f>
        <v>2406000</v>
      </c>
    </row>
    <row r="246" spans="1:9" s="88" customFormat="1" ht="15.75" customHeight="1" x14ac:dyDescent="0.2">
      <c r="A246" s="87"/>
      <c r="B246" s="7" t="s">
        <v>12</v>
      </c>
      <c r="C246" s="1"/>
      <c r="D246" s="2"/>
      <c r="F246" s="7" t="s">
        <v>12</v>
      </c>
      <c r="G246" s="109">
        <f>+G235</f>
        <v>2406000</v>
      </c>
      <c r="H246" s="135">
        <f>(G246/D245)-1</f>
        <v>8.2808280828082781E-2</v>
      </c>
      <c r="I246" s="111">
        <f>+G245</f>
        <v>2406000</v>
      </c>
    </row>
    <row r="247" spans="1:9" s="88" customFormat="1" ht="15.75" customHeight="1" thickBot="1" x14ac:dyDescent="0.25">
      <c r="A247" s="87"/>
      <c r="B247" s="10" t="s">
        <v>13</v>
      </c>
      <c r="C247" s="149"/>
      <c r="D247" s="150"/>
      <c r="F247" s="10" t="s">
        <v>13</v>
      </c>
      <c r="G247" s="113"/>
      <c r="H247" s="120"/>
      <c r="I247" s="115">
        <f>+G246</f>
        <v>2406000</v>
      </c>
    </row>
    <row r="248" spans="1:9" ht="18.75" customHeight="1" thickBot="1" x14ac:dyDescent="0.25">
      <c r="A248" s="6"/>
      <c r="B248" s="18"/>
      <c r="C248" s="18"/>
      <c r="D248" s="18"/>
    </row>
    <row r="249" spans="1:9" ht="15.75" x14ac:dyDescent="0.25">
      <c r="A249" s="6"/>
      <c r="B249" s="302" t="s">
        <v>53</v>
      </c>
      <c r="C249" s="331"/>
      <c r="D249" s="332"/>
      <c r="F249" s="308" t="s">
        <v>53</v>
      </c>
      <c r="G249" s="309"/>
      <c r="H249" s="309"/>
      <c r="I249" s="310"/>
    </row>
    <row r="250" spans="1:9" ht="15" x14ac:dyDescent="0.25">
      <c r="A250" s="6"/>
      <c r="B250" s="341" t="s">
        <v>28</v>
      </c>
      <c r="C250" s="342"/>
      <c r="D250" s="343"/>
      <c r="F250" s="311" t="s">
        <v>28</v>
      </c>
      <c r="G250" s="312"/>
      <c r="H250" s="312"/>
      <c r="I250" s="313"/>
    </row>
    <row r="251" spans="1:9" x14ac:dyDescent="0.2">
      <c r="A251" s="6"/>
      <c r="B251" s="316" t="s">
        <v>4</v>
      </c>
      <c r="C251" s="294" t="s">
        <v>5</v>
      </c>
      <c r="D251" s="295"/>
      <c r="F251" s="319" t="s">
        <v>4</v>
      </c>
      <c r="G251" s="314" t="s">
        <v>5</v>
      </c>
      <c r="H251" s="314"/>
      <c r="I251" s="315"/>
    </row>
    <row r="252" spans="1:9" ht="15" thickBot="1" x14ac:dyDescent="0.25">
      <c r="A252" s="6"/>
      <c r="B252" s="318"/>
      <c r="C252" s="68" t="s">
        <v>6</v>
      </c>
      <c r="D252" s="69" t="s">
        <v>7</v>
      </c>
      <c r="F252" s="324"/>
      <c r="G252" s="68" t="s">
        <v>6</v>
      </c>
      <c r="H252" s="68" t="s">
        <v>8</v>
      </c>
      <c r="I252" s="69" t="s">
        <v>7</v>
      </c>
    </row>
    <row r="253" spans="1:9" ht="15" thickBot="1" x14ac:dyDescent="0.25">
      <c r="A253" s="6"/>
      <c r="B253" s="296" t="s">
        <v>52</v>
      </c>
      <c r="C253" s="297"/>
      <c r="D253" s="298"/>
      <c r="F253" s="328" t="s">
        <v>52</v>
      </c>
      <c r="G253" s="329"/>
      <c r="H253" s="329"/>
      <c r="I253" s="330"/>
    </row>
    <row r="254" spans="1:9" x14ac:dyDescent="0.2">
      <c r="A254" s="6"/>
      <c r="B254" s="93" t="s">
        <v>10</v>
      </c>
      <c r="C254" s="42">
        <v>2222000</v>
      </c>
      <c r="D254" s="43">
        <v>2222000</v>
      </c>
      <c r="F254" s="116" t="s">
        <v>10</v>
      </c>
      <c r="G254" s="117">
        <f>+MROUND(D254*1.083,1000)</f>
        <v>2406000</v>
      </c>
      <c r="H254" s="127">
        <f>(G254/D254)-1</f>
        <v>8.2808280828082781E-2</v>
      </c>
      <c r="I254" s="119">
        <f>+G254</f>
        <v>2406000</v>
      </c>
    </row>
    <row r="255" spans="1:9" x14ac:dyDescent="0.2">
      <c r="A255" s="6"/>
      <c r="B255" s="7" t="s">
        <v>11</v>
      </c>
      <c r="C255" s="8">
        <v>2151000</v>
      </c>
      <c r="D255" s="9">
        <v>2222000</v>
      </c>
      <c r="F255" s="92" t="s">
        <v>11</v>
      </c>
      <c r="G255" s="109">
        <f>+G254</f>
        <v>2406000</v>
      </c>
      <c r="H255" s="110">
        <f>(G255/D254)-1</f>
        <v>8.2808280828082781E-2</v>
      </c>
      <c r="I255" s="111">
        <f>+G254</f>
        <v>2406000</v>
      </c>
    </row>
    <row r="256" spans="1:9" x14ac:dyDescent="0.2">
      <c r="A256" s="6"/>
      <c r="B256" s="7" t="s">
        <v>12</v>
      </c>
      <c r="C256" s="8">
        <v>2151000</v>
      </c>
      <c r="D256" s="9">
        <v>2151000</v>
      </c>
      <c r="F256" s="92" t="s">
        <v>12</v>
      </c>
      <c r="G256" s="109">
        <f>+G255</f>
        <v>2406000</v>
      </c>
      <c r="H256" s="110">
        <f t="shared" ref="H256:H263" si="53">(G256/D255)-1</f>
        <v>8.2808280828082781E-2</v>
      </c>
      <c r="I256" s="111">
        <f t="shared" ref="I256:I263" si="54">+G255</f>
        <v>2406000</v>
      </c>
    </row>
    <row r="257" spans="1:9" x14ac:dyDescent="0.2">
      <c r="A257" s="6"/>
      <c r="B257" s="7" t="s">
        <v>13</v>
      </c>
      <c r="C257" s="8">
        <v>2151000</v>
      </c>
      <c r="D257" s="9">
        <v>2151000</v>
      </c>
      <c r="F257" s="92" t="s">
        <v>13</v>
      </c>
      <c r="G257" s="109">
        <f>MROUND(D256*1.083,1000)</f>
        <v>2330000</v>
      </c>
      <c r="H257" s="110">
        <f t="shared" si="53"/>
        <v>8.3217108321710809E-2</v>
      </c>
      <c r="I257" s="111">
        <f t="shared" si="54"/>
        <v>2406000</v>
      </c>
    </row>
    <row r="258" spans="1:9" x14ac:dyDescent="0.2">
      <c r="A258" s="6"/>
      <c r="B258" s="7" t="s">
        <v>14</v>
      </c>
      <c r="C258" s="8">
        <v>2151000</v>
      </c>
      <c r="D258" s="9">
        <v>2151000</v>
      </c>
      <c r="F258" s="92" t="s">
        <v>14</v>
      </c>
      <c r="G258" s="109">
        <f>+G257</f>
        <v>2330000</v>
      </c>
      <c r="H258" s="110">
        <f t="shared" si="53"/>
        <v>8.3217108321710809E-2</v>
      </c>
      <c r="I258" s="111">
        <f t="shared" si="54"/>
        <v>2330000</v>
      </c>
    </row>
    <row r="259" spans="1:9" x14ac:dyDescent="0.2">
      <c r="A259" s="6"/>
      <c r="B259" s="7" t="s">
        <v>15</v>
      </c>
      <c r="C259" s="8">
        <v>2151000</v>
      </c>
      <c r="D259" s="9">
        <v>2151000</v>
      </c>
      <c r="F259" s="92" t="s">
        <v>15</v>
      </c>
      <c r="G259" s="109">
        <f t="shared" ref="G259:G263" si="55">+G258</f>
        <v>2330000</v>
      </c>
      <c r="H259" s="110">
        <f t="shared" si="53"/>
        <v>8.3217108321710809E-2</v>
      </c>
      <c r="I259" s="111">
        <f t="shared" si="54"/>
        <v>2330000</v>
      </c>
    </row>
    <row r="260" spans="1:9" x14ac:dyDescent="0.2">
      <c r="A260" s="6"/>
      <c r="B260" s="7" t="s">
        <v>16</v>
      </c>
      <c r="C260" s="8">
        <v>2151000</v>
      </c>
      <c r="D260" s="9">
        <v>2151000</v>
      </c>
      <c r="F260" s="92" t="s">
        <v>16</v>
      </c>
      <c r="G260" s="109">
        <f t="shared" si="55"/>
        <v>2330000</v>
      </c>
      <c r="H260" s="110">
        <f t="shared" si="53"/>
        <v>8.3217108321710809E-2</v>
      </c>
      <c r="I260" s="111">
        <f t="shared" si="54"/>
        <v>2330000</v>
      </c>
    </row>
    <row r="261" spans="1:9" x14ac:dyDescent="0.2">
      <c r="A261" s="6"/>
      <c r="B261" s="7" t="s">
        <v>17</v>
      </c>
      <c r="C261" s="8">
        <v>2151000</v>
      </c>
      <c r="D261" s="9">
        <v>2151000</v>
      </c>
      <c r="F261" s="92" t="s">
        <v>17</v>
      </c>
      <c r="G261" s="109">
        <f t="shared" si="55"/>
        <v>2330000</v>
      </c>
      <c r="H261" s="110">
        <f t="shared" si="53"/>
        <v>8.3217108321710809E-2</v>
      </c>
      <c r="I261" s="111">
        <f t="shared" si="54"/>
        <v>2330000</v>
      </c>
    </row>
    <row r="262" spans="1:9" x14ac:dyDescent="0.2">
      <c r="A262" s="6"/>
      <c r="B262" s="7" t="s">
        <v>18</v>
      </c>
      <c r="C262" s="8">
        <v>2151000</v>
      </c>
      <c r="D262" s="9">
        <v>2151000</v>
      </c>
      <c r="F262" s="92" t="s">
        <v>18</v>
      </c>
      <c r="G262" s="109">
        <f t="shared" si="55"/>
        <v>2330000</v>
      </c>
      <c r="H262" s="110">
        <f t="shared" si="53"/>
        <v>8.3217108321710809E-2</v>
      </c>
      <c r="I262" s="111">
        <f t="shared" si="54"/>
        <v>2330000</v>
      </c>
    </row>
    <row r="263" spans="1:9" ht="15" thickBot="1" x14ac:dyDescent="0.25">
      <c r="A263" s="6"/>
      <c r="B263" s="67" t="s">
        <v>19</v>
      </c>
      <c r="C263" s="50">
        <v>2151000</v>
      </c>
      <c r="D263" s="51">
        <v>2151000</v>
      </c>
      <c r="F263" s="112" t="s">
        <v>19</v>
      </c>
      <c r="G263" s="113">
        <f t="shared" si="55"/>
        <v>2330000</v>
      </c>
      <c r="H263" s="114">
        <f t="shared" si="53"/>
        <v>8.3217108321710809E-2</v>
      </c>
      <c r="I263" s="115">
        <f t="shared" si="54"/>
        <v>2330000</v>
      </c>
    </row>
    <row r="264" spans="1:9" ht="15" thickBot="1" x14ac:dyDescent="0.25">
      <c r="A264" s="6"/>
      <c r="B264" s="299" t="s">
        <v>32</v>
      </c>
      <c r="C264" s="300"/>
      <c r="D264" s="301"/>
      <c r="F264" s="328" t="s">
        <v>185</v>
      </c>
      <c r="G264" s="329"/>
      <c r="H264" s="329"/>
      <c r="I264" s="330"/>
    </row>
    <row r="265" spans="1:9" x14ac:dyDescent="0.2">
      <c r="A265" s="6"/>
      <c r="B265" s="102" t="s">
        <v>10</v>
      </c>
      <c r="C265" s="95">
        <v>2222000</v>
      </c>
      <c r="D265" s="96">
        <v>2222000</v>
      </c>
      <c r="F265" s="116" t="s">
        <v>10</v>
      </c>
      <c r="G265" s="117">
        <f>+G254</f>
        <v>2406000</v>
      </c>
      <c r="H265" s="127">
        <f>(G265/D254)-1</f>
        <v>8.2808280828082781E-2</v>
      </c>
      <c r="I265" s="119">
        <f>+G265</f>
        <v>2406000</v>
      </c>
    </row>
    <row r="266" spans="1:9" x14ac:dyDescent="0.2">
      <c r="A266" s="6"/>
      <c r="B266" s="79" t="s">
        <v>11</v>
      </c>
      <c r="C266" s="8"/>
      <c r="D266" s="9">
        <v>2222000</v>
      </c>
      <c r="F266" s="92" t="s">
        <v>11</v>
      </c>
      <c r="G266" s="109">
        <f t="shared" ref="G266:G267" si="56">+G255</f>
        <v>2406000</v>
      </c>
      <c r="H266" s="110">
        <f>(G266/D254)-1</f>
        <v>8.2808280828082781E-2</v>
      </c>
      <c r="I266" s="111">
        <f>+G265</f>
        <v>2406000</v>
      </c>
    </row>
    <row r="267" spans="1:9" ht="15" customHeight="1" x14ac:dyDescent="0.2">
      <c r="A267" s="6"/>
      <c r="B267" s="79" t="s">
        <v>12</v>
      </c>
      <c r="C267" s="1"/>
      <c r="D267" s="2"/>
      <c r="F267" s="92" t="s">
        <v>12</v>
      </c>
      <c r="G267" s="109">
        <f t="shared" si="56"/>
        <v>2406000</v>
      </c>
      <c r="H267" s="110">
        <f>(G267/D255)-1</f>
        <v>8.2808280828082781E-2</v>
      </c>
      <c r="I267" s="111">
        <f t="shared" ref="I267:I268" si="57">+G266</f>
        <v>2406000</v>
      </c>
    </row>
    <row r="268" spans="1:9" ht="15" customHeight="1" thickBot="1" x14ac:dyDescent="0.25">
      <c r="A268" s="6"/>
      <c r="B268" s="75" t="s">
        <v>13</v>
      </c>
      <c r="C268" s="149"/>
      <c r="D268" s="150"/>
      <c r="F268" s="112" t="s">
        <v>13</v>
      </c>
      <c r="G268" s="113"/>
      <c r="H268" s="120"/>
      <c r="I268" s="115">
        <f t="shared" si="57"/>
        <v>2406000</v>
      </c>
    </row>
    <row r="269" spans="1:9" ht="15" customHeight="1" thickBot="1" x14ac:dyDescent="0.25">
      <c r="A269" s="6"/>
      <c r="B269" s="18"/>
      <c r="C269" s="18"/>
      <c r="D269" s="18"/>
    </row>
    <row r="270" spans="1:9" ht="15.75" x14ac:dyDescent="0.25">
      <c r="A270" s="6"/>
      <c r="B270" s="302" t="s">
        <v>54</v>
      </c>
      <c r="C270" s="331"/>
      <c r="D270" s="332"/>
      <c r="F270" s="308" t="s">
        <v>54</v>
      </c>
      <c r="G270" s="309"/>
      <c r="H270" s="309"/>
      <c r="I270" s="310"/>
    </row>
    <row r="271" spans="1:9" x14ac:dyDescent="0.2">
      <c r="A271" s="6"/>
      <c r="B271" s="325" t="s">
        <v>37</v>
      </c>
      <c r="C271" s="294"/>
      <c r="D271" s="295"/>
      <c r="F271" s="311" t="s">
        <v>37</v>
      </c>
      <c r="G271" s="312"/>
      <c r="H271" s="312"/>
      <c r="I271" s="313"/>
    </row>
    <row r="272" spans="1:9" x14ac:dyDescent="0.2">
      <c r="A272" s="6"/>
      <c r="B272" s="316" t="s">
        <v>4</v>
      </c>
      <c r="C272" s="294" t="s">
        <v>5</v>
      </c>
      <c r="D272" s="295"/>
      <c r="F272" s="319" t="s">
        <v>4</v>
      </c>
      <c r="G272" s="314" t="s">
        <v>5</v>
      </c>
      <c r="H272" s="314"/>
      <c r="I272" s="315"/>
    </row>
    <row r="273" spans="1:9" ht="15" thickBot="1" x14ac:dyDescent="0.25">
      <c r="A273" s="6"/>
      <c r="B273" s="318"/>
      <c r="C273" s="129" t="s">
        <v>6</v>
      </c>
      <c r="D273" s="130" t="s">
        <v>7</v>
      </c>
      <c r="F273" s="324"/>
      <c r="G273" s="68" t="s">
        <v>6</v>
      </c>
      <c r="H273" s="68" t="s">
        <v>8</v>
      </c>
      <c r="I273" s="69" t="s">
        <v>7</v>
      </c>
    </row>
    <row r="274" spans="1:9" ht="15" thickBot="1" x14ac:dyDescent="0.25">
      <c r="A274" s="6"/>
      <c r="B274" s="296" t="s">
        <v>52</v>
      </c>
      <c r="C274" s="297"/>
      <c r="D274" s="298"/>
      <c r="F274" s="328" t="s">
        <v>52</v>
      </c>
      <c r="G274" s="329"/>
      <c r="H274" s="329"/>
      <c r="I274" s="330"/>
    </row>
    <row r="275" spans="1:9" x14ac:dyDescent="0.2">
      <c r="A275" s="6"/>
      <c r="B275" s="93" t="s">
        <v>10</v>
      </c>
      <c r="C275" s="42">
        <v>5091000</v>
      </c>
      <c r="D275" s="43">
        <v>5091000</v>
      </c>
      <c r="F275" s="116" t="s">
        <v>10</v>
      </c>
      <c r="G275" s="117">
        <f>MROUND(D275*1.083,1000)</f>
        <v>5514000</v>
      </c>
      <c r="H275" s="127">
        <f>(G275/D275)-1</f>
        <v>8.3087802003535716E-2</v>
      </c>
      <c r="I275" s="119">
        <f>+G275</f>
        <v>5514000</v>
      </c>
    </row>
    <row r="276" spans="1:9" x14ac:dyDescent="0.2">
      <c r="A276" s="6"/>
      <c r="B276" s="7" t="s">
        <v>11</v>
      </c>
      <c r="C276" s="8">
        <v>5091000</v>
      </c>
      <c r="D276" s="9">
        <v>5091000</v>
      </c>
      <c r="F276" s="92" t="s">
        <v>11</v>
      </c>
      <c r="G276" s="109">
        <f>+G275</f>
        <v>5514000</v>
      </c>
      <c r="H276" s="110">
        <f>(G276/D275)-1</f>
        <v>8.3087802003535716E-2</v>
      </c>
      <c r="I276" s="111">
        <f>+G275</f>
        <v>5514000</v>
      </c>
    </row>
    <row r="277" spans="1:9" x14ac:dyDescent="0.2">
      <c r="A277" s="6"/>
      <c r="B277" s="7" t="s">
        <v>12</v>
      </c>
      <c r="C277" s="8">
        <v>5091000</v>
      </c>
      <c r="D277" s="9">
        <v>5091000</v>
      </c>
      <c r="F277" s="92" t="s">
        <v>12</v>
      </c>
      <c r="G277" s="109">
        <f t="shared" ref="G277:G279" si="58">+G276</f>
        <v>5514000</v>
      </c>
      <c r="H277" s="110">
        <f t="shared" ref="H277:H283" si="59">(G277/D276)-1</f>
        <v>8.3087802003535716E-2</v>
      </c>
      <c r="I277" s="111">
        <f t="shared" ref="I277:I283" si="60">+G276</f>
        <v>5514000</v>
      </c>
    </row>
    <row r="278" spans="1:9" x14ac:dyDescent="0.2">
      <c r="A278" s="6"/>
      <c r="B278" s="7" t="s">
        <v>13</v>
      </c>
      <c r="C278" s="8">
        <v>4888000</v>
      </c>
      <c r="D278" s="9">
        <v>5091000</v>
      </c>
      <c r="F278" s="92" t="s">
        <v>13</v>
      </c>
      <c r="G278" s="109">
        <f t="shared" si="58"/>
        <v>5514000</v>
      </c>
      <c r="H278" s="110">
        <f t="shared" si="59"/>
        <v>8.3087802003535716E-2</v>
      </c>
      <c r="I278" s="111">
        <f t="shared" si="60"/>
        <v>5514000</v>
      </c>
    </row>
    <row r="279" spans="1:9" x14ac:dyDescent="0.2">
      <c r="A279" s="6"/>
      <c r="B279" s="7" t="s">
        <v>14</v>
      </c>
      <c r="C279" s="8">
        <v>4888000</v>
      </c>
      <c r="D279" s="9">
        <v>4888000</v>
      </c>
      <c r="F279" s="92" t="s">
        <v>14</v>
      </c>
      <c r="G279" s="109">
        <f t="shared" si="58"/>
        <v>5514000</v>
      </c>
      <c r="H279" s="110">
        <f t="shared" si="59"/>
        <v>8.3087802003535716E-2</v>
      </c>
      <c r="I279" s="111">
        <f t="shared" si="60"/>
        <v>5514000</v>
      </c>
    </row>
    <row r="280" spans="1:9" x14ac:dyDescent="0.2">
      <c r="A280" s="6"/>
      <c r="B280" s="7" t="s">
        <v>15</v>
      </c>
      <c r="C280" s="8">
        <v>4888000</v>
      </c>
      <c r="D280" s="9">
        <v>4888000</v>
      </c>
      <c r="F280" s="92" t="s">
        <v>15</v>
      </c>
      <c r="G280" s="109">
        <f>MROUND(D279*1.083,1000)</f>
        <v>5294000</v>
      </c>
      <c r="H280" s="110">
        <f t="shared" si="59"/>
        <v>8.3060556464811697E-2</v>
      </c>
      <c r="I280" s="111">
        <f t="shared" si="60"/>
        <v>5514000</v>
      </c>
    </row>
    <row r="281" spans="1:9" x14ac:dyDescent="0.2">
      <c r="A281" s="6"/>
      <c r="B281" s="7" t="s">
        <v>16</v>
      </c>
      <c r="C281" s="8">
        <v>4888000</v>
      </c>
      <c r="D281" s="9">
        <v>4888000</v>
      </c>
      <c r="F281" s="92" t="s">
        <v>16</v>
      </c>
      <c r="G281" s="109">
        <f>+G280</f>
        <v>5294000</v>
      </c>
      <c r="H281" s="110">
        <f t="shared" si="59"/>
        <v>8.3060556464811697E-2</v>
      </c>
      <c r="I281" s="111">
        <f t="shared" si="60"/>
        <v>5294000</v>
      </c>
    </row>
    <row r="282" spans="1:9" x14ac:dyDescent="0.2">
      <c r="A282" s="6"/>
      <c r="B282" s="7" t="s">
        <v>17</v>
      </c>
      <c r="C282" s="8">
        <v>4888000</v>
      </c>
      <c r="D282" s="9">
        <v>4888000</v>
      </c>
      <c r="F282" s="92" t="s">
        <v>17</v>
      </c>
      <c r="G282" s="109">
        <f t="shared" ref="G282:G283" si="61">+G281</f>
        <v>5294000</v>
      </c>
      <c r="H282" s="110">
        <f t="shared" si="59"/>
        <v>8.3060556464811697E-2</v>
      </c>
      <c r="I282" s="111">
        <f t="shared" si="60"/>
        <v>5294000</v>
      </c>
    </row>
    <row r="283" spans="1:9" ht="15" thickBot="1" x14ac:dyDescent="0.25">
      <c r="A283" s="6"/>
      <c r="B283" s="67" t="s">
        <v>18</v>
      </c>
      <c r="C283" s="50">
        <v>4888000</v>
      </c>
      <c r="D283" s="51">
        <v>4888000</v>
      </c>
      <c r="F283" s="112" t="s">
        <v>18</v>
      </c>
      <c r="G283" s="113">
        <f t="shared" si="61"/>
        <v>5294000</v>
      </c>
      <c r="H283" s="114">
        <f t="shared" si="59"/>
        <v>8.3060556464811697E-2</v>
      </c>
      <c r="I283" s="115">
        <f t="shared" si="60"/>
        <v>5294000</v>
      </c>
    </row>
    <row r="284" spans="1:9" ht="15" thickBot="1" x14ac:dyDescent="0.25">
      <c r="A284" s="6"/>
      <c r="B284" s="299" t="s">
        <v>23</v>
      </c>
      <c r="C284" s="300"/>
      <c r="D284" s="301"/>
      <c r="F284" s="328" t="s">
        <v>23</v>
      </c>
      <c r="G284" s="329"/>
      <c r="H284" s="329"/>
      <c r="I284" s="330"/>
    </row>
    <row r="285" spans="1:9" x14ac:dyDescent="0.2">
      <c r="A285" s="6"/>
      <c r="B285" s="102" t="s">
        <v>10</v>
      </c>
      <c r="C285" s="95">
        <v>5091000</v>
      </c>
      <c r="D285" s="96">
        <v>5091000</v>
      </c>
      <c r="F285" s="116" t="s">
        <v>10</v>
      </c>
      <c r="G285" s="117">
        <f>+G275</f>
        <v>5514000</v>
      </c>
      <c r="H285" s="118">
        <f>(G285/D275)-1</f>
        <v>8.3087802003535716E-2</v>
      </c>
      <c r="I285" s="119">
        <f>+G285</f>
        <v>5514000</v>
      </c>
    </row>
    <row r="286" spans="1:9" x14ac:dyDescent="0.2">
      <c r="A286" s="6"/>
      <c r="B286" s="79" t="s">
        <v>11</v>
      </c>
      <c r="C286" s="8">
        <v>5091000</v>
      </c>
      <c r="D286" s="9">
        <v>5091000</v>
      </c>
      <c r="F286" s="92" t="s">
        <v>11</v>
      </c>
      <c r="G286" s="109">
        <f>+G275</f>
        <v>5514000</v>
      </c>
      <c r="H286" s="143">
        <f>(G286/D275)-1</f>
        <v>8.3087802003535716E-2</v>
      </c>
      <c r="I286" s="111">
        <f>+G285</f>
        <v>5514000</v>
      </c>
    </row>
    <row r="287" spans="1:9" x14ac:dyDescent="0.2">
      <c r="A287" s="6"/>
      <c r="B287" s="79" t="s">
        <v>12</v>
      </c>
      <c r="C287" s="8">
        <v>5091000</v>
      </c>
      <c r="D287" s="9">
        <v>5091000</v>
      </c>
      <c r="F287" s="92" t="s">
        <v>12</v>
      </c>
      <c r="G287" s="109">
        <f t="shared" ref="G287:G289" si="62">+G276</f>
        <v>5514000</v>
      </c>
      <c r="H287" s="143">
        <f t="shared" ref="H287:H289" si="63">(G287/D276)-1</f>
        <v>8.3087802003535716E-2</v>
      </c>
      <c r="I287" s="111">
        <f t="shared" ref="I287:I290" si="64">+G286</f>
        <v>5514000</v>
      </c>
    </row>
    <row r="288" spans="1:9" x14ac:dyDescent="0.2">
      <c r="A288" s="6"/>
      <c r="B288" s="79" t="s">
        <v>13</v>
      </c>
      <c r="C288" s="8" t="s">
        <v>1</v>
      </c>
      <c r="D288" s="9">
        <v>5091000</v>
      </c>
      <c r="F288" s="92" t="s">
        <v>13</v>
      </c>
      <c r="G288" s="109">
        <f t="shared" si="62"/>
        <v>5514000</v>
      </c>
      <c r="H288" s="143">
        <f t="shared" si="63"/>
        <v>8.3087802003535716E-2</v>
      </c>
      <c r="I288" s="111">
        <f t="shared" si="64"/>
        <v>5514000</v>
      </c>
    </row>
    <row r="289" spans="1:9" ht="15" customHeight="1" x14ac:dyDescent="0.2">
      <c r="A289" s="6"/>
      <c r="B289" s="79" t="s">
        <v>14</v>
      </c>
      <c r="C289" s="97"/>
      <c r="D289" s="151"/>
      <c r="F289" s="92" t="s">
        <v>14</v>
      </c>
      <c r="G289" s="109">
        <f t="shared" si="62"/>
        <v>5514000</v>
      </c>
      <c r="H289" s="143">
        <f t="shared" si="63"/>
        <v>8.3087802003535716E-2</v>
      </c>
      <c r="I289" s="111">
        <f t="shared" si="64"/>
        <v>5514000</v>
      </c>
    </row>
    <row r="290" spans="1:9" ht="15" customHeight="1" thickBot="1" x14ac:dyDescent="0.25">
      <c r="A290" s="6"/>
      <c r="B290" s="75" t="s">
        <v>15</v>
      </c>
      <c r="C290" s="152"/>
      <c r="D290" s="153"/>
      <c r="F290" s="112" t="s">
        <v>15</v>
      </c>
      <c r="G290" s="113"/>
      <c r="H290" s="120"/>
      <c r="I290" s="115">
        <f t="shared" si="64"/>
        <v>5514000</v>
      </c>
    </row>
    <row r="291" spans="1:9" ht="15" customHeight="1" thickBot="1" x14ac:dyDescent="0.25">
      <c r="A291" s="6"/>
      <c r="B291" s="19"/>
      <c r="C291" s="19"/>
      <c r="D291" s="19"/>
    </row>
    <row r="292" spans="1:9" ht="15.75" x14ac:dyDescent="0.25">
      <c r="A292" s="6"/>
      <c r="B292" s="302" t="s">
        <v>55</v>
      </c>
      <c r="C292" s="331"/>
      <c r="D292" s="332"/>
      <c r="F292" s="308" t="s">
        <v>55</v>
      </c>
      <c r="G292" s="309"/>
      <c r="H292" s="309"/>
      <c r="I292" s="310"/>
    </row>
    <row r="293" spans="1:9" x14ac:dyDescent="0.2">
      <c r="A293" s="6"/>
      <c r="B293" s="325" t="s">
        <v>28</v>
      </c>
      <c r="C293" s="294"/>
      <c r="D293" s="295"/>
      <c r="F293" s="311" t="s">
        <v>28</v>
      </c>
      <c r="G293" s="312"/>
      <c r="H293" s="312"/>
      <c r="I293" s="313"/>
    </row>
    <row r="294" spans="1:9" x14ac:dyDescent="0.2">
      <c r="A294" s="6"/>
      <c r="B294" s="3" t="s">
        <v>4</v>
      </c>
      <c r="C294" s="294" t="s">
        <v>5</v>
      </c>
      <c r="D294" s="295"/>
      <c r="F294" s="319" t="s">
        <v>4</v>
      </c>
      <c r="G294" s="314" t="s">
        <v>5</v>
      </c>
      <c r="H294" s="314"/>
      <c r="I294" s="315"/>
    </row>
    <row r="295" spans="1:9" ht="15" thickBot="1" x14ac:dyDescent="0.25">
      <c r="A295" s="6"/>
      <c r="B295" s="13"/>
      <c r="C295" s="68" t="s">
        <v>6</v>
      </c>
      <c r="D295" s="69" t="s">
        <v>7</v>
      </c>
      <c r="F295" s="324"/>
      <c r="G295" s="68" t="s">
        <v>6</v>
      </c>
      <c r="H295" s="68" t="s">
        <v>8</v>
      </c>
      <c r="I295" s="69" t="s">
        <v>7</v>
      </c>
    </row>
    <row r="296" spans="1:9" ht="15" thickBot="1" x14ac:dyDescent="0.25">
      <c r="A296" s="6"/>
      <c r="B296" s="296" t="s">
        <v>31</v>
      </c>
      <c r="C296" s="297"/>
      <c r="D296" s="298"/>
      <c r="F296" s="328" t="s">
        <v>52</v>
      </c>
      <c r="G296" s="329"/>
      <c r="H296" s="329"/>
      <c r="I296" s="330"/>
    </row>
    <row r="297" spans="1:9" x14ac:dyDescent="0.2">
      <c r="A297" s="6"/>
      <c r="B297" s="93" t="s">
        <v>10</v>
      </c>
      <c r="C297" s="42">
        <v>5549000</v>
      </c>
      <c r="D297" s="43">
        <v>5549000</v>
      </c>
      <c r="F297" s="116" t="s">
        <v>10</v>
      </c>
      <c r="G297" s="117">
        <f>MROUND(D297*1.083,1000)</f>
        <v>6010000</v>
      </c>
      <c r="H297" s="127">
        <f>(G297/D297)-1</f>
        <v>8.3078032077851915E-2</v>
      </c>
      <c r="I297" s="119">
        <f>+G297</f>
        <v>6010000</v>
      </c>
    </row>
    <row r="298" spans="1:9" x14ac:dyDescent="0.2">
      <c r="A298" s="6"/>
      <c r="B298" s="7" t="s">
        <v>11</v>
      </c>
      <c r="C298" s="8">
        <v>5549000</v>
      </c>
      <c r="D298" s="9">
        <v>5549000</v>
      </c>
      <c r="F298" s="92" t="s">
        <v>11</v>
      </c>
      <c r="G298" s="109">
        <f>+G297</f>
        <v>6010000</v>
      </c>
      <c r="H298" s="110">
        <f>(G298/D297)-1</f>
        <v>8.3078032077851915E-2</v>
      </c>
      <c r="I298" s="111">
        <f>+G297</f>
        <v>6010000</v>
      </c>
    </row>
    <row r="299" spans="1:9" x14ac:dyDescent="0.2">
      <c r="A299" s="6"/>
      <c r="B299" s="7" t="s">
        <v>12</v>
      </c>
      <c r="C299" s="8">
        <v>5549000</v>
      </c>
      <c r="D299" s="9">
        <v>5549000</v>
      </c>
      <c r="F299" s="92" t="s">
        <v>12</v>
      </c>
      <c r="G299" s="109">
        <f t="shared" ref="G299:G303" si="65">+G298</f>
        <v>6010000</v>
      </c>
      <c r="H299" s="110">
        <f t="shared" ref="H299:H306" si="66">(G299/D298)-1</f>
        <v>8.3078032077851915E-2</v>
      </c>
      <c r="I299" s="111">
        <f t="shared" ref="I299:I306" si="67">+G298</f>
        <v>6010000</v>
      </c>
    </row>
    <row r="300" spans="1:9" x14ac:dyDescent="0.2">
      <c r="A300" s="6"/>
      <c r="B300" s="7" t="s">
        <v>13</v>
      </c>
      <c r="C300" s="8">
        <v>5549000</v>
      </c>
      <c r="D300" s="9">
        <v>5549000</v>
      </c>
      <c r="F300" s="92" t="s">
        <v>13</v>
      </c>
      <c r="G300" s="109">
        <f t="shared" si="65"/>
        <v>6010000</v>
      </c>
      <c r="H300" s="110">
        <f t="shared" si="66"/>
        <v>8.3078032077851915E-2</v>
      </c>
      <c r="I300" s="111">
        <f t="shared" si="67"/>
        <v>6010000</v>
      </c>
    </row>
    <row r="301" spans="1:9" x14ac:dyDescent="0.2">
      <c r="A301" s="6"/>
      <c r="B301" s="7" t="s">
        <v>14</v>
      </c>
      <c r="C301" s="8">
        <v>5549000</v>
      </c>
      <c r="D301" s="9">
        <v>5549000</v>
      </c>
      <c r="F301" s="92" t="s">
        <v>14</v>
      </c>
      <c r="G301" s="109">
        <f t="shared" si="65"/>
        <v>6010000</v>
      </c>
      <c r="H301" s="110">
        <f t="shared" si="66"/>
        <v>8.3078032077851915E-2</v>
      </c>
      <c r="I301" s="111">
        <f t="shared" si="67"/>
        <v>6010000</v>
      </c>
    </row>
    <row r="302" spans="1:9" x14ac:dyDescent="0.2">
      <c r="A302" s="6"/>
      <c r="B302" s="7" t="s">
        <v>15</v>
      </c>
      <c r="C302" s="8">
        <v>5314000</v>
      </c>
      <c r="D302" s="9">
        <v>5549000</v>
      </c>
      <c r="F302" s="92" t="s">
        <v>15</v>
      </c>
      <c r="G302" s="109">
        <f t="shared" si="65"/>
        <v>6010000</v>
      </c>
      <c r="H302" s="110">
        <f t="shared" si="66"/>
        <v>8.3078032077851915E-2</v>
      </c>
      <c r="I302" s="111">
        <f t="shared" si="67"/>
        <v>6010000</v>
      </c>
    </row>
    <row r="303" spans="1:9" x14ac:dyDescent="0.2">
      <c r="A303" s="6"/>
      <c r="B303" s="7" t="s">
        <v>16</v>
      </c>
      <c r="C303" s="8">
        <v>5314000</v>
      </c>
      <c r="D303" s="9">
        <v>5314000</v>
      </c>
      <c r="F303" s="92" t="s">
        <v>16</v>
      </c>
      <c r="G303" s="109">
        <f t="shared" si="65"/>
        <v>6010000</v>
      </c>
      <c r="H303" s="110">
        <f t="shared" si="66"/>
        <v>8.3078032077851915E-2</v>
      </c>
      <c r="I303" s="111">
        <f t="shared" si="67"/>
        <v>6010000</v>
      </c>
    </row>
    <row r="304" spans="1:9" x14ac:dyDescent="0.2">
      <c r="A304" s="6"/>
      <c r="B304" s="7" t="s">
        <v>17</v>
      </c>
      <c r="C304" s="8">
        <v>5314000</v>
      </c>
      <c r="D304" s="9">
        <v>5314000</v>
      </c>
      <c r="F304" s="92" t="s">
        <v>17</v>
      </c>
      <c r="G304" s="109">
        <f>MROUND(D303*1.083,1000)</f>
        <v>5755000</v>
      </c>
      <c r="H304" s="110">
        <f t="shared" si="66"/>
        <v>8.2988332706059431E-2</v>
      </c>
      <c r="I304" s="111">
        <f t="shared" si="67"/>
        <v>6010000</v>
      </c>
    </row>
    <row r="305" spans="1:9" x14ac:dyDescent="0.2">
      <c r="A305" s="6"/>
      <c r="B305" s="7" t="s">
        <v>18</v>
      </c>
      <c r="C305" s="8">
        <v>5314000</v>
      </c>
      <c r="D305" s="9">
        <v>5314000</v>
      </c>
      <c r="F305" s="92" t="s">
        <v>18</v>
      </c>
      <c r="G305" s="109">
        <f>+G304</f>
        <v>5755000</v>
      </c>
      <c r="H305" s="110">
        <f t="shared" si="66"/>
        <v>8.2988332706059431E-2</v>
      </c>
      <c r="I305" s="111">
        <f t="shared" si="67"/>
        <v>5755000</v>
      </c>
    </row>
    <row r="306" spans="1:9" ht="15" thickBot="1" x14ac:dyDescent="0.25">
      <c r="A306" s="6"/>
      <c r="B306" s="67" t="s">
        <v>19</v>
      </c>
      <c r="C306" s="50">
        <v>5314000</v>
      </c>
      <c r="D306" s="51">
        <v>5314000</v>
      </c>
      <c r="F306" s="112" t="s">
        <v>19</v>
      </c>
      <c r="G306" s="113">
        <f>+G305</f>
        <v>5755000</v>
      </c>
      <c r="H306" s="114">
        <f t="shared" si="66"/>
        <v>8.2988332706059431E-2</v>
      </c>
      <c r="I306" s="115">
        <f t="shared" si="67"/>
        <v>5755000</v>
      </c>
    </row>
    <row r="307" spans="1:9" ht="15" thickBot="1" x14ac:dyDescent="0.25">
      <c r="A307" s="6"/>
      <c r="B307" s="296" t="s">
        <v>22</v>
      </c>
      <c r="C307" s="297"/>
      <c r="D307" s="298"/>
      <c r="F307" s="328" t="s">
        <v>22</v>
      </c>
      <c r="G307" s="329"/>
      <c r="H307" s="329"/>
      <c r="I307" s="330"/>
    </row>
    <row r="308" spans="1:9" x14ac:dyDescent="0.2">
      <c r="A308" s="6"/>
      <c r="B308" s="102" t="s">
        <v>10</v>
      </c>
      <c r="C308" s="95">
        <v>5549000</v>
      </c>
      <c r="D308" s="96">
        <v>5549000</v>
      </c>
      <c r="F308" s="116" t="s">
        <v>10</v>
      </c>
      <c r="G308" s="117">
        <f>+G297</f>
        <v>6010000</v>
      </c>
      <c r="H308" s="118">
        <f>(G308/D297)-1</f>
        <v>8.3078032077851915E-2</v>
      </c>
      <c r="I308" s="119">
        <f>+G308</f>
        <v>6010000</v>
      </c>
    </row>
    <row r="309" spans="1:9" x14ac:dyDescent="0.2">
      <c r="A309" s="6"/>
      <c r="B309" s="79" t="s">
        <v>11</v>
      </c>
      <c r="C309" s="8">
        <v>5549000</v>
      </c>
      <c r="D309" s="9">
        <v>5549000</v>
      </c>
      <c r="F309" s="92" t="s">
        <v>11</v>
      </c>
      <c r="G309" s="109">
        <f t="shared" ref="G309:G314" si="68">+G298</f>
        <v>6010000</v>
      </c>
      <c r="H309" s="110">
        <f>(G309/D297)-1</f>
        <v>8.3078032077851915E-2</v>
      </c>
      <c r="I309" s="111">
        <f>+G308</f>
        <v>6010000</v>
      </c>
    </row>
    <row r="310" spans="1:9" x14ac:dyDescent="0.2">
      <c r="A310" s="6"/>
      <c r="B310" s="79" t="s">
        <v>12</v>
      </c>
      <c r="C310" s="8">
        <v>5549000</v>
      </c>
      <c r="D310" s="9">
        <v>5549000</v>
      </c>
      <c r="F310" s="92" t="s">
        <v>12</v>
      </c>
      <c r="G310" s="109">
        <f t="shared" si="68"/>
        <v>6010000</v>
      </c>
      <c r="H310" s="110">
        <f t="shared" ref="H310:H314" si="69">(G310/D298)-1</f>
        <v>8.3078032077851915E-2</v>
      </c>
      <c r="I310" s="111">
        <f t="shared" ref="I310:I315" si="70">+G309</f>
        <v>6010000</v>
      </c>
    </row>
    <row r="311" spans="1:9" x14ac:dyDescent="0.2">
      <c r="A311" s="6"/>
      <c r="B311" s="79" t="s">
        <v>13</v>
      </c>
      <c r="C311" s="8">
        <v>5549000</v>
      </c>
      <c r="D311" s="9">
        <v>5549000</v>
      </c>
      <c r="F311" s="92" t="s">
        <v>13</v>
      </c>
      <c r="G311" s="109">
        <f t="shared" si="68"/>
        <v>6010000</v>
      </c>
      <c r="H311" s="110">
        <f t="shared" si="69"/>
        <v>8.3078032077851915E-2</v>
      </c>
      <c r="I311" s="111">
        <f t="shared" si="70"/>
        <v>6010000</v>
      </c>
    </row>
    <row r="312" spans="1:9" x14ac:dyDescent="0.2">
      <c r="A312" s="6"/>
      <c r="B312" s="79" t="s">
        <v>14</v>
      </c>
      <c r="C312" s="8">
        <v>5549000</v>
      </c>
      <c r="D312" s="9">
        <v>5549000</v>
      </c>
      <c r="F312" s="92" t="s">
        <v>14</v>
      </c>
      <c r="G312" s="109">
        <f t="shared" si="68"/>
        <v>6010000</v>
      </c>
      <c r="H312" s="110">
        <f t="shared" si="69"/>
        <v>8.3078032077851915E-2</v>
      </c>
      <c r="I312" s="111">
        <f t="shared" si="70"/>
        <v>6010000</v>
      </c>
    </row>
    <row r="313" spans="1:9" x14ac:dyDescent="0.2">
      <c r="A313" s="6"/>
      <c r="B313" s="79" t="s">
        <v>15</v>
      </c>
      <c r="C313" s="8" t="s">
        <v>1</v>
      </c>
      <c r="D313" s="9">
        <v>5549000</v>
      </c>
      <c r="F313" s="92" t="s">
        <v>15</v>
      </c>
      <c r="G313" s="109">
        <f t="shared" si="68"/>
        <v>6010000</v>
      </c>
      <c r="H313" s="110">
        <f t="shared" si="69"/>
        <v>8.3078032077851915E-2</v>
      </c>
      <c r="I313" s="111">
        <f t="shared" si="70"/>
        <v>6010000</v>
      </c>
    </row>
    <row r="314" spans="1:9" x14ac:dyDescent="0.2">
      <c r="A314" s="6"/>
      <c r="B314" s="79" t="s">
        <v>16</v>
      </c>
      <c r="C314" s="97"/>
      <c r="D314" s="151"/>
      <c r="F314" s="92" t="s">
        <v>16</v>
      </c>
      <c r="G314" s="109">
        <f t="shared" si="68"/>
        <v>6010000</v>
      </c>
      <c r="H314" s="110">
        <f t="shared" si="69"/>
        <v>8.3078032077851915E-2</v>
      </c>
      <c r="I314" s="111">
        <f t="shared" si="70"/>
        <v>6010000</v>
      </c>
    </row>
    <row r="315" spans="1:9" ht="15" thickBot="1" x14ac:dyDescent="0.25">
      <c r="A315" s="6"/>
      <c r="B315" s="75" t="s">
        <v>17</v>
      </c>
      <c r="C315" s="152"/>
      <c r="D315" s="153"/>
      <c r="F315" s="112" t="s">
        <v>17</v>
      </c>
      <c r="G315" s="113"/>
      <c r="H315" s="120"/>
      <c r="I315" s="115">
        <f t="shared" si="70"/>
        <v>6010000</v>
      </c>
    </row>
    <row r="316" spans="1:9" ht="15" thickBot="1" x14ac:dyDescent="0.25">
      <c r="A316" s="6"/>
      <c r="B316" s="19"/>
      <c r="C316" s="19"/>
      <c r="D316" s="19"/>
    </row>
    <row r="317" spans="1:9" ht="15.75" x14ac:dyDescent="0.25">
      <c r="A317" s="6"/>
      <c r="B317" s="302" t="s">
        <v>56</v>
      </c>
      <c r="C317" s="331"/>
      <c r="D317" s="332"/>
      <c r="F317" s="308" t="s">
        <v>56</v>
      </c>
      <c r="G317" s="309"/>
      <c r="H317" s="309"/>
      <c r="I317" s="310"/>
    </row>
    <row r="318" spans="1:9" x14ac:dyDescent="0.2">
      <c r="A318" s="6"/>
      <c r="B318" s="325" t="s">
        <v>28</v>
      </c>
      <c r="C318" s="294"/>
      <c r="D318" s="295"/>
      <c r="F318" s="311" t="s">
        <v>28</v>
      </c>
      <c r="G318" s="312"/>
      <c r="H318" s="312"/>
      <c r="I318" s="313"/>
    </row>
    <row r="319" spans="1:9" x14ac:dyDescent="0.2">
      <c r="A319" s="6"/>
      <c r="B319" s="316" t="s">
        <v>4</v>
      </c>
      <c r="C319" s="294" t="s">
        <v>5</v>
      </c>
      <c r="D319" s="295"/>
      <c r="F319" s="320" t="s">
        <v>4</v>
      </c>
      <c r="G319" s="314" t="s">
        <v>5</v>
      </c>
      <c r="H319" s="314"/>
      <c r="I319" s="315"/>
    </row>
    <row r="320" spans="1:9" ht="15.75" customHeight="1" thickBot="1" x14ac:dyDescent="0.25">
      <c r="A320" s="6"/>
      <c r="B320" s="339"/>
      <c r="C320" s="4" t="s">
        <v>6</v>
      </c>
      <c r="D320" s="5" t="s">
        <v>7</v>
      </c>
      <c r="F320" s="340"/>
      <c r="G320" s="68" t="s">
        <v>6</v>
      </c>
      <c r="H320" s="68" t="s">
        <v>8</v>
      </c>
      <c r="I320" s="69" t="s">
        <v>7</v>
      </c>
    </row>
    <row r="321" spans="1:9" x14ac:dyDescent="0.2">
      <c r="A321" s="6"/>
      <c r="B321" s="7" t="s">
        <v>29</v>
      </c>
      <c r="C321" s="8">
        <v>4718000</v>
      </c>
      <c r="D321" s="9" t="s">
        <v>1</v>
      </c>
      <c r="F321" s="116" t="s">
        <v>29</v>
      </c>
      <c r="G321" s="117">
        <f>MROUND(D322*1.083,1000)</f>
        <v>5110000</v>
      </c>
      <c r="H321" s="127">
        <f>(G321/D322)-1</f>
        <v>8.308605341246289E-2</v>
      </c>
      <c r="I321" s="119"/>
    </row>
    <row r="322" spans="1:9" ht="15" thickBot="1" x14ac:dyDescent="0.25">
      <c r="A322" s="6"/>
      <c r="B322" s="10" t="s">
        <v>29</v>
      </c>
      <c r="C322" s="11" t="s">
        <v>1</v>
      </c>
      <c r="D322" s="12">
        <v>4718000</v>
      </c>
      <c r="F322" s="112" t="s">
        <v>29</v>
      </c>
      <c r="G322" s="113"/>
      <c r="H322" s="120"/>
      <c r="I322" s="115">
        <f>+G321</f>
        <v>5110000</v>
      </c>
    </row>
    <row r="323" spans="1:9" ht="15" thickBot="1" x14ac:dyDescent="0.25">
      <c r="A323" s="6"/>
      <c r="B323" s="19"/>
      <c r="C323" s="19"/>
      <c r="D323" s="19"/>
    </row>
    <row r="324" spans="1:9" ht="15.75" x14ac:dyDescent="0.25">
      <c r="A324" s="6"/>
      <c r="B324" s="302" t="s">
        <v>57</v>
      </c>
      <c r="C324" s="331"/>
      <c r="D324" s="332"/>
      <c r="F324" s="308" t="s">
        <v>57</v>
      </c>
      <c r="G324" s="309"/>
      <c r="H324" s="309"/>
      <c r="I324" s="310"/>
    </row>
    <row r="325" spans="1:9" x14ac:dyDescent="0.2">
      <c r="A325" s="6"/>
      <c r="B325" s="325" t="s">
        <v>28</v>
      </c>
      <c r="C325" s="294"/>
      <c r="D325" s="295"/>
      <c r="F325" s="311" t="s">
        <v>28</v>
      </c>
      <c r="G325" s="312"/>
      <c r="H325" s="312"/>
      <c r="I325" s="313"/>
    </row>
    <row r="326" spans="1:9" x14ac:dyDescent="0.2">
      <c r="A326" s="6"/>
      <c r="B326" s="316" t="s">
        <v>4</v>
      </c>
      <c r="C326" s="294" t="s">
        <v>5</v>
      </c>
      <c r="D326" s="295"/>
      <c r="F326" s="319" t="s">
        <v>4</v>
      </c>
      <c r="G326" s="314" t="s">
        <v>5</v>
      </c>
      <c r="H326" s="314"/>
      <c r="I326" s="315"/>
    </row>
    <row r="327" spans="1:9" ht="15" thickBot="1" x14ac:dyDescent="0.25">
      <c r="A327" s="6"/>
      <c r="B327" s="318"/>
      <c r="C327" s="68" t="s">
        <v>6</v>
      </c>
      <c r="D327" s="69" t="s">
        <v>7</v>
      </c>
      <c r="F327" s="324"/>
      <c r="G327" s="68" t="s">
        <v>6</v>
      </c>
      <c r="H327" s="68" t="s">
        <v>8</v>
      </c>
      <c r="I327" s="69" t="s">
        <v>7</v>
      </c>
    </row>
    <row r="328" spans="1:9" ht="15" thickBot="1" x14ac:dyDescent="0.25">
      <c r="A328" s="6"/>
      <c r="B328" s="296" t="s">
        <v>52</v>
      </c>
      <c r="C328" s="297"/>
      <c r="D328" s="298"/>
      <c r="F328" s="328" t="s">
        <v>52</v>
      </c>
      <c r="G328" s="329"/>
      <c r="H328" s="329"/>
      <c r="I328" s="330"/>
    </row>
    <row r="329" spans="1:9" x14ac:dyDescent="0.2">
      <c r="A329" s="6"/>
      <c r="B329" s="93" t="s">
        <v>10</v>
      </c>
      <c r="C329" s="42">
        <v>3763000</v>
      </c>
      <c r="D329" s="43">
        <v>3763000</v>
      </c>
      <c r="F329" s="116" t="s">
        <v>10</v>
      </c>
      <c r="G329" s="117">
        <f>+MROUND(D329*1.083,1000)</f>
        <v>4075000</v>
      </c>
      <c r="H329" s="127">
        <f>(G329/D329)-1</f>
        <v>8.2912569758171628E-2</v>
      </c>
      <c r="I329" s="119">
        <f>+G329</f>
        <v>4075000</v>
      </c>
    </row>
    <row r="330" spans="1:9" x14ac:dyDescent="0.2">
      <c r="A330" s="6"/>
      <c r="B330" s="7" t="s">
        <v>11</v>
      </c>
      <c r="C330" s="8">
        <v>3578000</v>
      </c>
      <c r="D330" s="9">
        <v>3763000</v>
      </c>
      <c r="F330" s="92" t="s">
        <v>11</v>
      </c>
      <c r="G330" s="109">
        <f>+G329</f>
        <v>4075000</v>
      </c>
      <c r="H330" s="110">
        <f>(G330/D329)-1</f>
        <v>8.2912569758171628E-2</v>
      </c>
      <c r="I330" s="111">
        <f>+G329</f>
        <v>4075000</v>
      </c>
    </row>
    <row r="331" spans="1:9" x14ac:dyDescent="0.2">
      <c r="A331" s="6"/>
      <c r="B331" s="7" t="s">
        <v>12</v>
      </c>
      <c r="C331" s="8">
        <v>3578000</v>
      </c>
      <c r="D331" s="9">
        <v>3578000</v>
      </c>
      <c r="F331" s="92" t="s">
        <v>12</v>
      </c>
      <c r="G331" s="109">
        <f>+G330</f>
        <v>4075000</v>
      </c>
      <c r="H331" s="110">
        <f t="shared" ref="H331:H338" si="71">(G331/D330)-1</f>
        <v>8.2912569758171628E-2</v>
      </c>
      <c r="I331" s="111">
        <f t="shared" ref="I331:I338" si="72">+G330</f>
        <v>4075000</v>
      </c>
    </row>
    <row r="332" spans="1:9" x14ac:dyDescent="0.2">
      <c r="A332" s="6"/>
      <c r="B332" s="7" t="s">
        <v>13</v>
      </c>
      <c r="C332" s="8">
        <v>3578000</v>
      </c>
      <c r="D332" s="9">
        <v>3578000</v>
      </c>
      <c r="F332" s="92" t="s">
        <v>13</v>
      </c>
      <c r="G332" s="109">
        <f>MROUND(D331*1.083,1000)</f>
        <v>3875000</v>
      </c>
      <c r="H332" s="110">
        <f t="shared" si="71"/>
        <v>8.3007266629401943E-2</v>
      </c>
      <c r="I332" s="111">
        <f t="shared" si="72"/>
        <v>4075000</v>
      </c>
    </row>
    <row r="333" spans="1:9" x14ac:dyDescent="0.2">
      <c r="A333" s="6"/>
      <c r="B333" s="7" t="s">
        <v>14</v>
      </c>
      <c r="C333" s="8">
        <v>3578000</v>
      </c>
      <c r="D333" s="9">
        <v>3578000</v>
      </c>
      <c r="F333" s="92" t="s">
        <v>14</v>
      </c>
      <c r="G333" s="109">
        <f>+G332</f>
        <v>3875000</v>
      </c>
      <c r="H333" s="110">
        <f t="shared" si="71"/>
        <v>8.3007266629401943E-2</v>
      </c>
      <c r="I333" s="111">
        <f t="shared" si="72"/>
        <v>3875000</v>
      </c>
    </row>
    <row r="334" spans="1:9" x14ac:dyDescent="0.2">
      <c r="A334" s="6"/>
      <c r="B334" s="7" t="s">
        <v>15</v>
      </c>
      <c r="C334" s="8">
        <v>3578000</v>
      </c>
      <c r="D334" s="9">
        <v>3578000</v>
      </c>
      <c r="F334" s="92" t="s">
        <v>15</v>
      </c>
      <c r="G334" s="109">
        <f t="shared" ref="G334:G338" si="73">+G333</f>
        <v>3875000</v>
      </c>
      <c r="H334" s="110">
        <f t="shared" si="71"/>
        <v>8.3007266629401943E-2</v>
      </c>
      <c r="I334" s="111">
        <f t="shared" si="72"/>
        <v>3875000</v>
      </c>
    </row>
    <row r="335" spans="1:9" x14ac:dyDescent="0.2">
      <c r="A335" s="6"/>
      <c r="B335" s="7" t="s">
        <v>16</v>
      </c>
      <c r="C335" s="8">
        <v>3578000</v>
      </c>
      <c r="D335" s="9">
        <v>3578000</v>
      </c>
      <c r="F335" s="92" t="s">
        <v>16</v>
      </c>
      <c r="G335" s="109">
        <f t="shared" si="73"/>
        <v>3875000</v>
      </c>
      <c r="H335" s="110">
        <f t="shared" si="71"/>
        <v>8.3007266629401943E-2</v>
      </c>
      <c r="I335" s="111">
        <f t="shared" si="72"/>
        <v>3875000</v>
      </c>
    </row>
    <row r="336" spans="1:9" x14ac:dyDescent="0.2">
      <c r="A336" s="6"/>
      <c r="B336" s="7" t="s">
        <v>17</v>
      </c>
      <c r="C336" s="8">
        <v>3578000</v>
      </c>
      <c r="D336" s="9">
        <v>3578000</v>
      </c>
      <c r="F336" s="92" t="s">
        <v>17</v>
      </c>
      <c r="G336" s="109">
        <f t="shared" si="73"/>
        <v>3875000</v>
      </c>
      <c r="H336" s="110">
        <f t="shared" si="71"/>
        <v>8.3007266629401943E-2</v>
      </c>
      <c r="I336" s="111">
        <f t="shared" si="72"/>
        <v>3875000</v>
      </c>
    </row>
    <row r="337" spans="1:9" x14ac:dyDescent="0.2">
      <c r="A337" s="6"/>
      <c r="B337" s="7" t="s">
        <v>18</v>
      </c>
      <c r="C337" s="8">
        <v>3578000</v>
      </c>
      <c r="D337" s="9">
        <v>3578000</v>
      </c>
      <c r="F337" s="92" t="s">
        <v>18</v>
      </c>
      <c r="G337" s="109">
        <f t="shared" si="73"/>
        <v>3875000</v>
      </c>
      <c r="H337" s="110">
        <f t="shared" si="71"/>
        <v>8.3007266629401943E-2</v>
      </c>
      <c r="I337" s="111">
        <f t="shared" si="72"/>
        <v>3875000</v>
      </c>
    </row>
    <row r="338" spans="1:9" ht="15" thickBot="1" x14ac:dyDescent="0.25">
      <c r="A338" s="6"/>
      <c r="B338" s="67" t="s">
        <v>19</v>
      </c>
      <c r="C338" s="50">
        <v>3578000</v>
      </c>
      <c r="D338" s="51">
        <v>3578000</v>
      </c>
      <c r="F338" s="112" t="s">
        <v>19</v>
      </c>
      <c r="G338" s="113">
        <f t="shared" si="73"/>
        <v>3875000</v>
      </c>
      <c r="H338" s="114">
        <f t="shared" si="71"/>
        <v>8.3007266629401943E-2</v>
      </c>
      <c r="I338" s="115">
        <f t="shared" si="72"/>
        <v>3875000</v>
      </c>
    </row>
    <row r="339" spans="1:9" ht="15" thickBot="1" x14ac:dyDescent="0.25">
      <c r="A339" s="6"/>
      <c r="B339" s="299" t="s">
        <v>32</v>
      </c>
      <c r="C339" s="300"/>
      <c r="D339" s="301"/>
      <c r="F339" s="328" t="s">
        <v>184</v>
      </c>
      <c r="G339" s="329"/>
      <c r="H339" s="329"/>
      <c r="I339" s="330"/>
    </row>
    <row r="340" spans="1:9" x14ac:dyDescent="0.2">
      <c r="A340" s="6"/>
      <c r="B340" s="102" t="s">
        <v>10</v>
      </c>
      <c r="C340" s="95">
        <v>3763000</v>
      </c>
      <c r="D340" s="96">
        <v>3763000</v>
      </c>
      <c r="F340" s="116" t="s">
        <v>10</v>
      </c>
      <c r="G340" s="117">
        <f>+G329</f>
        <v>4075000</v>
      </c>
      <c r="H340" s="118">
        <f>(G340/D329)-1</f>
        <v>8.2912569758171628E-2</v>
      </c>
      <c r="I340" s="119">
        <f>+G340</f>
        <v>4075000</v>
      </c>
    </row>
    <row r="341" spans="1:9" x14ac:dyDescent="0.2">
      <c r="A341" s="6"/>
      <c r="B341" s="79" t="s">
        <v>11</v>
      </c>
      <c r="C341" s="8" t="s">
        <v>1</v>
      </c>
      <c r="D341" s="9">
        <v>3763000</v>
      </c>
      <c r="F341" s="92" t="s">
        <v>11</v>
      </c>
      <c r="G341" s="109">
        <f t="shared" ref="G341:G342" si="74">+G330</f>
        <v>4075000</v>
      </c>
      <c r="H341" s="110">
        <f>(G341/D330)-1</f>
        <v>8.2912569758171628E-2</v>
      </c>
      <c r="I341" s="111">
        <f>+G340</f>
        <v>4075000</v>
      </c>
    </row>
    <row r="342" spans="1:9" x14ac:dyDescent="0.2">
      <c r="A342" s="6"/>
      <c r="B342" s="79" t="s">
        <v>12</v>
      </c>
      <c r="C342" s="1"/>
      <c r="D342" s="2"/>
      <c r="F342" s="92" t="s">
        <v>12</v>
      </c>
      <c r="G342" s="109">
        <f t="shared" si="74"/>
        <v>4075000</v>
      </c>
      <c r="H342" s="110">
        <f>(G342/D330)-1</f>
        <v>8.2912569758171628E-2</v>
      </c>
      <c r="I342" s="111">
        <f>+G341</f>
        <v>4075000</v>
      </c>
    </row>
    <row r="343" spans="1:9" ht="15" thickBot="1" x14ac:dyDescent="0.25">
      <c r="A343" s="6"/>
      <c r="B343" s="75" t="s">
        <v>13</v>
      </c>
      <c r="C343" s="149"/>
      <c r="D343" s="150"/>
      <c r="F343" s="112" t="s">
        <v>13</v>
      </c>
      <c r="G343" s="113"/>
      <c r="H343" s="120"/>
      <c r="I343" s="115">
        <f>+G342</f>
        <v>4075000</v>
      </c>
    </row>
    <row r="344" spans="1:9" ht="15" thickBot="1" x14ac:dyDescent="0.25">
      <c r="A344" s="6"/>
      <c r="B344" s="18"/>
      <c r="C344" s="18"/>
      <c r="D344" s="18"/>
    </row>
    <row r="345" spans="1:9" ht="15.75" x14ac:dyDescent="0.25">
      <c r="A345" s="6"/>
      <c r="B345" s="302" t="s">
        <v>58</v>
      </c>
      <c r="C345" s="331"/>
      <c r="D345" s="332"/>
      <c r="F345" s="308" t="s">
        <v>58</v>
      </c>
      <c r="G345" s="309"/>
      <c r="H345" s="309"/>
      <c r="I345" s="310"/>
    </row>
    <row r="346" spans="1:9" x14ac:dyDescent="0.2">
      <c r="A346" s="6"/>
      <c r="B346" s="325" t="s">
        <v>28</v>
      </c>
      <c r="C346" s="294"/>
      <c r="D346" s="295"/>
      <c r="F346" s="311" t="s">
        <v>28</v>
      </c>
      <c r="G346" s="312"/>
      <c r="H346" s="312"/>
      <c r="I346" s="313"/>
    </row>
    <row r="347" spans="1:9" x14ac:dyDescent="0.2">
      <c r="A347" s="6"/>
      <c r="B347" s="316" t="s">
        <v>4</v>
      </c>
      <c r="C347" s="294" t="s">
        <v>5</v>
      </c>
      <c r="D347" s="295"/>
      <c r="F347" s="319" t="s">
        <v>4</v>
      </c>
      <c r="G347" s="314" t="s">
        <v>5</v>
      </c>
      <c r="H347" s="314"/>
      <c r="I347" s="315"/>
    </row>
    <row r="348" spans="1:9" ht="15" thickBot="1" x14ac:dyDescent="0.25">
      <c r="A348" s="6"/>
      <c r="B348" s="318"/>
      <c r="C348" s="129" t="s">
        <v>6</v>
      </c>
      <c r="D348" s="130" t="s">
        <v>7</v>
      </c>
      <c r="F348" s="324"/>
      <c r="G348" s="68" t="s">
        <v>6</v>
      </c>
      <c r="H348" s="68" t="s">
        <v>8</v>
      </c>
      <c r="I348" s="69" t="s">
        <v>7</v>
      </c>
    </row>
    <row r="349" spans="1:9" ht="15" thickBot="1" x14ac:dyDescent="0.25">
      <c r="A349" s="6"/>
      <c r="B349" s="299" t="s">
        <v>52</v>
      </c>
      <c r="C349" s="300"/>
      <c r="D349" s="301"/>
      <c r="F349" s="328" t="s">
        <v>52</v>
      </c>
      <c r="G349" s="329"/>
      <c r="H349" s="329"/>
      <c r="I349" s="330"/>
    </row>
    <row r="350" spans="1:9" x14ac:dyDescent="0.2">
      <c r="A350" s="6"/>
      <c r="B350" s="94" t="s">
        <v>10</v>
      </c>
      <c r="C350" s="95">
        <v>5346000</v>
      </c>
      <c r="D350" s="96">
        <v>5346000</v>
      </c>
      <c r="F350" s="116" t="s">
        <v>10</v>
      </c>
      <c r="G350" s="117">
        <f>MROUND(D350*1.083,1000)</f>
        <v>5790000</v>
      </c>
      <c r="H350" s="127">
        <f>(G350/D350)-1</f>
        <v>8.3052749719416452E-2</v>
      </c>
      <c r="I350" s="119">
        <f>+G350</f>
        <v>5790000</v>
      </c>
    </row>
    <row r="351" spans="1:9" x14ac:dyDescent="0.2">
      <c r="A351" s="6"/>
      <c r="B351" s="7" t="s">
        <v>11</v>
      </c>
      <c r="C351" s="8">
        <v>5346000</v>
      </c>
      <c r="D351" s="9">
        <v>5346000</v>
      </c>
      <c r="F351" s="92" t="s">
        <v>11</v>
      </c>
      <c r="G351" s="109">
        <f>G350</f>
        <v>5790000</v>
      </c>
      <c r="H351" s="110">
        <f>(G351/D350)-1</f>
        <v>8.3052749719416452E-2</v>
      </c>
      <c r="I351" s="111">
        <f>+G350</f>
        <v>5790000</v>
      </c>
    </row>
    <row r="352" spans="1:9" x14ac:dyDescent="0.2">
      <c r="A352" s="6"/>
      <c r="B352" s="7" t="s">
        <v>12</v>
      </c>
      <c r="C352" s="8">
        <v>5346000</v>
      </c>
      <c r="D352" s="9">
        <v>5346000</v>
      </c>
      <c r="F352" s="92" t="s">
        <v>12</v>
      </c>
      <c r="G352" s="109">
        <f t="shared" ref="G352:G356" si="75">G351</f>
        <v>5790000</v>
      </c>
      <c r="H352" s="110">
        <f t="shared" ref="H352:H359" si="76">(G352/D351)-1</f>
        <v>8.3052749719416452E-2</v>
      </c>
      <c r="I352" s="111">
        <f t="shared" ref="I352:I359" si="77">+G351</f>
        <v>5790000</v>
      </c>
    </row>
    <row r="353" spans="1:9" x14ac:dyDescent="0.2">
      <c r="A353" s="6"/>
      <c r="B353" s="7" t="s">
        <v>13</v>
      </c>
      <c r="C353" s="8">
        <v>5346000</v>
      </c>
      <c r="D353" s="9">
        <v>5346000</v>
      </c>
      <c r="F353" s="92" t="s">
        <v>13</v>
      </c>
      <c r="G353" s="109">
        <f t="shared" si="75"/>
        <v>5790000</v>
      </c>
      <c r="H353" s="110">
        <f t="shared" si="76"/>
        <v>8.3052749719416452E-2</v>
      </c>
      <c r="I353" s="111">
        <f t="shared" si="77"/>
        <v>5790000</v>
      </c>
    </row>
    <row r="354" spans="1:9" x14ac:dyDescent="0.2">
      <c r="A354" s="6"/>
      <c r="B354" s="7" t="s">
        <v>14</v>
      </c>
      <c r="C354" s="8">
        <v>5346000</v>
      </c>
      <c r="D354" s="9">
        <v>5346000</v>
      </c>
      <c r="F354" s="92" t="s">
        <v>14</v>
      </c>
      <c r="G354" s="109">
        <f t="shared" si="75"/>
        <v>5790000</v>
      </c>
      <c r="H354" s="110">
        <f t="shared" si="76"/>
        <v>8.3052749719416452E-2</v>
      </c>
      <c r="I354" s="111">
        <f t="shared" si="77"/>
        <v>5790000</v>
      </c>
    </row>
    <row r="355" spans="1:9" x14ac:dyDescent="0.2">
      <c r="A355" s="6"/>
      <c r="B355" s="7" t="s">
        <v>15</v>
      </c>
      <c r="C355" s="8">
        <v>5155000</v>
      </c>
      <c r="D355" s="9">
        <v>5346000</v>
      </c>
      <c r="F355" s="92" t="s">
        <v>15</v>
      </c>
      <c r="G355" s="109">
        <f t="shared" si="75"/>
        <v>5790000</v>
      </c>
      <c r="H355" s="110">
        <f t="shared" si="76"/>
        <v>8.3052749719416452E-2</v>
      </c>
      <c r="I355" s="111">
        <f t="shared" si="77"/>
        <v>5790000</v>
      </c>
    </row>
    <row r="356" spans="1:9" x14ac:dyDescent="0.2">
      <c r="A356" s="6"/>
      <c r="B356" s="7" t="s">
        <v>16</v>
      </c>
      <c r="C356" s="8">
        <v>5155000</v>
      </c>
      <c r="D356" s="9">
        <v>5155000</v>
      </c>
      <c r="F356" s="92" t="s">
        <v>16</v>
      </c>
      <c r="G356" s="109">
        <f t="shared" si="75"/>
        <v>5790000</v>
      </c>
      <c r="H356" s="110">
        <f t="shared" si="76"/>
        <v>8.3052749719416452E-2</v>
      </c>
      <c r="I356" s="111">
        <f t="shared" si="77"/>
        <v>5790000</v>
      </c>
    </row>
    <row r="357" spans="1:9" x14ac:dyDescent="0.2">
      <c r="A357" s="6"/>
      <c r="B357" s="7" t="s">
        <v>17</v>
      </c>
      <c r="C357" s="8">
        <v>5155000</v>
      </c>
      <c r="D357" s="9">
        <v>5155000</v>
      </c>
      <c r="F357" s="92" t="s">
        <v>17</v>
      </c>
      <c r="G357" s="109">
        <f>+MROUND(D356*1.083,1000)</f>
        <v>5583000</v>
      </c>
      <c r="H357" s="110">
        <f t="shared" si="76"/>
        <v>8.3026188166828385E-2</v>
      </c>
      <c r="I357" s="111">
        <f t="shared" si="77"/>
        <v>5790000</v>
      </c>
    </row>
    <row r="358" spans="1:9" x14ac:dyDescent="0.2">
      <c r="A358" s="6"/>
      <c r="B358" s="7" t="s">
        <v>18</v>
      </c>
      <c r="C358" s="8">
        <v>5155000</v>
      </c>
      <c r="D358" s="9">
        <v>5155000</v>
      </c>
      <c r="F358" s="92" t="s">
        <v>18</v>
      </c>
      <c r="G358" s="109">
        <f t="shared" ref="G358:G359" si="78">+MROUND(D357*1.083,1000)</f>
        <v>5583000</v>
      </c>
      <c r="H358" s="110">
        <f t="shared" si="76"/>
        <v>8.3026188166828385E-2</v>
      </c>
      <c r="I358" s="111">
        <f t="shared" si="77"/>
        <v>5583000</v>
      </c>
    </row>
    <row r="359" spans="1:9" ht="15" thickBot="1" x14ac:dyDescent="0.25">
      <c r="A359" s="6"/>
      <c r="B359" s="10" t="s">
        <v>19</v>
      </c>
      <c r="C359" s="11">
        <v>5155000</v>
      </c>
      <c r="D359" s="12">
        <v>5155000</v>
      </c>
      <c r="F359" s="112" t="s">
        <v>19</v>
      </c>
      <c r="G359" s="113">
        <f t="shared" si="78"/>
        <v>5583000</v>
      </c>
      <c r="H359" s="114">
        <f t="shared" si="76"/>
        <v>8.3026188166828385E-2</v>
      </c>
      <c r="I359" s="115">
        <f t="shared" si="77"/>
        <v>5583000</v>
      </c>
    </row>
    <row r="360" spans="1:9" ht="15" thickBot="1" x14ac:dyDescent="0.25">
      <c r="A360" s="6"/>
      <c r="B360" s="336" t="s">
        <v>22</v>
      </c>
      <c r="C360" s="337"/>
      <c r="D360" s="338"/>
      <c r="F360" s="328" t="s">
        <v>22</v>
      </c>
      <c r="G360" s="329"/>
      <c r="H360" s="329"/>
      <c r="I360" s="330"/>
    </row>
    <row r="361" spans="1:9" x14ac:dyDescent="0.2">
      <c r="A361" s="6"/>
      <c r="B361" s="94" t="s">
        <v>10</v>
      </c>
      <c r="C361" s="95">
        <v>5346000</v>
      </c>
      <c r="D361" s="96">
        <v>5346000</v>
      </c>
      <c r="F361" s="116" t="s">
        <v>10</v>
      </c>
      <c r="G361" s="117">
        <f>+G350</f>
        <v>5790000</v>
      </c>
      <c r="H361" s="118">
        <f>(G361/D350)-1</f>
        <v>8.3052749719416452E-2</v>
      </c>
      <c r="I361" s="119">
        <f>+G361</f>
        <v>5790000</v>
      </c>
    </row>
    <row r="362" spans="1:9" x14ac:dyDescent="0.2">
      <c r="A362" s="6"/>
      <c r="B362" s="7" t="s">
        <v>11</v>
      </c>
      <c r="C362" s="8">
        <v>5346000</v>
      </c>
      <c r="D362" s="9">
        <v>5346000</v>
      </c>
      <c r="F362" s="92" t="s">
        <v>11</v>
      </c>
      <c r="G362" s="109">
        <f t="shared" ref="G362:G367" si="79">+G351</f>
        <v>5790000</v>
      </c>
      <c r="H362" s="110">
        <f>(G362/D350)-1</f>
        <v>8.3052749719416452E-2</v>
      </c>
      <c r="I362" s="111">
        <f>+G361</f>
        <v>5790000</v>
      </c>
    </row>
    <row r="363" spans="1:9" x14ac:dyDescent="0.2">
      <c r="A363" s="6"/>
      <c r="B363" s="7" t="s">
        <v>12</v>
      </c>
      <c r="C363" s="8">
        <v>5346000</v>
      </c>
      <c r="D363" s="9">
        <v>5346000</v>
      </c>
      <c r="F363" s="92" t="s">
        <v>12</v>
      </c>
      <c r="G363" s="109">
        <f t="shared" si="79"/>
        <v>5790000</v>
      </c>
      <c r="H363" s="110">
        <f t="shared" ref="H363:H367" si="80">(G363/D351)-1</f>
        <v>8.3052749719416452E-2</v>
      </c>
      <c r="I363" s="111">
        <f t="shared" ref="I363:I368" si="81">+G362</f>
        <v>5790000</v>
      </c>
    </row>
    <row r="364" spans="1:9" x14ac:dyDescent="0.2">
      <c r="A364" s="6"/>
      <c r="B364" s="7" t="s">
        <v>13</v>
      </c>
      <c r="C364" s="8">
        <v>5346000</v>
      </c>
      <c r="D364" s="9">
        <v>5346000</v>
      </c>
      <c r="F364" s="92" t="s">
        <v>13</v>
      </c>
      <c r="G364" s="109">
        <f t="shared" si="79"/>
        <v>5790000</v>
      </c>
      <c r="H364" s="110">
        <f t="shared" si="80"/>
        <v>8.3052749719416452E-2</v>
      </c>
      <c r="I364" s="111">
        <f t="shared" si="81"/>
        <v>5790000</v>
      </c>
    </row>
    <row r="365" spans="1:9" x14ac:dyDescent="0.2">
      <c r="A365" s="6"/>
      <c r="B365" s="7" t="s">
        <v>14</v>
      </c>
      <c r="C365" s="8">
        <v>5346000</v>
      </c>
      <c r="D365" s="9">
        <v>5346000</v>
      </c>
      <c r="F365" s="92" t="s">
        <v>14</v>
      </c>
      <c r="G365" s="109">
        <f t="shared" si="79"/>
        <v>5790000</v>
      </c>
      <c r="H365" s="110">
        <f t="shared" si="80"/>
        <v>8.3052749719416452E-2</v>
      </c>
      <c r="I365" s="111">
        <f t="shared" si="81"/>
        <v>5790000</v>
      </c>
    </row>
    <row r="366" spans="1:9" x14ac:dyDescent="0.2">
      <c r="A366" s="6"/>
      <c r="B366" s="7" t="s">
        <v>15</v>
      </c>
      <c r="C366" s="8" t="s">
        <v>1</v>
      </c>
      <c r="D366" s="9">
        <v>5346000</v>
      </c>
      <c r="F366" s="92" t="s">
        <v>15</v>
      </c>
      <c r="G366" s="109">
        <f t="shared" si="79"/>
        <v>5790000</v>
      </c>
      <c r="H366" s="110">
        <f t="shared" si="80"/>
        <v>8.3052749719416452E-2</v>
      </c>
      <c r="I366" s="111">
        <f t="shared" si="81"/>
        <v>5790000</v>
      </c>
    </row>
    <row r="367" spans="1:9" x14ac:dyDescent="0.2">
      <c r="A367" s="6"/>
      <c r="B367" s="7" t="s">
        <v>16</v>
      </c>
      <c r="C367" s="1"/>
      <c r="D367" s="2"/>
      <c r="F367" s="92" t="s">
        <v>16</v>
      </c>
      <c r="G367" s="109">
        <f t="shared" si="79"/>
        <v>5790000</v>
      </c>
      <c r="H367" s="110">
        <f t="shared" si="80"/>
        <v>8.3052749719416452E-2</v>
      </c>
      <c r="I367" s="111">
        <f t="shared" si="81"/>
        <v>5790000</v>
      </c>
    </row>
    <row r="368" spans="1:9" ht="15" thickBot="1" x14ac:dyDescent="0.25">
      <c r="A368" s="6"/>
      <c r="B368" s="10" t="s">
        <v>17</v>
      </c>
      <c r="C368" s="149"/>
      <c r="D368" s="150"/>
      <c r="F368" s="112" t="s">
        <v>17</v>
      </c>
      <c r="G368" s="113"/>
      <c r="H368" s="120"/>
      <c r="I368" s="115">
        <f t="shared" si="81"/>
        <v>5790000</v>
      </c>
    </row>
    <row r="369" spans="1:9" ht="15" thickBot="1" x14ac:dyDescent="0.25">
      <c r="A369" s="6"/>
      <c r="B369" s="18"/>
      <c r="C369" s="18"/>
      <c r="D369" s="18"/>
    </row>
    <row r="370" spans="1:9" ht="15.75" x14ac:dyDescent="0.25">
      <c r="A370" s="6"/>
      <c r="B370" s="302" t="s">
        <v>59</v>
      </c>
      <c r="C370" s="331"/>
      <c r="D370" s="332"/>
      <c r="F370" s="308" t="s">
        <v>59</v>
      </c>
      <c r="G370" s="309"/>
      <c r="H370" s="309"/>
      <c r="I370" s="310"/>
    </row>
    <row r="371" spans="1:9" x14ac:dyDescent="0.2">
      <c r="A371" s="6"/>
      <c r="B371" s="325" t="s">
        <v>28</v>
      </c>
      <c r="C371" s="294"/>
      <c r="D371" s="295"/>
      <c r="F371" s="311" t="s">
        <v>28</v>
      </c>
      <c r="G371" s="312"/>
      <c r="H371" s="312"/>
      <c r="I371" s="313"/>
    </row>
    <row r="372" spans="1:9" x14ac:dyDescent="0.2">
      <c r="A372" s="6"/>
      <c r="B372" s="316" t="s">
        <v>4</v>
      </c>
      <c r="C372" s="294" t="s">
        <v>5</v>
      </c>
      <c r="D372" s="295"/>
      <c r="F372" s="319" t="s">
        <v>4</v>
      </c>
      <c r="G372" s="314" t="s">
        <v>5</v>
      </c>
      <c r="H372" s="314"/>
      <c r="I372" s="315"/>
    </row>
    <row r="373" spans="1:9" ht="15" thickBot="1" x14ac:dyDescent="0.25">
      <c r="A373" s="6"/>
      <c r="B373" s="317"/>
      <c r="C373" s="129" t="s">
        <v>6</v>
      </c>
      <c r="D373" s="130" t="s">
        <v>7</v>
      </c>
      <c r="F373" s="320"/>
      <c r="G373" s="129" t="s">
        <v>6</v>
      </c>
      <c r="H373" s="129" t="s">
        <v>8</v>
      </c>
      <c r="I373" s="130" t="s">
        <v>7</v>
      </c>
    </row>
    <row r="374" spans="1:9" x14ac:dyDescent="0.2">
      <c r="A374" s="6"/>
      <c r="B374" s="94" t="s">
        <v>29</v>
      </c>
      <c r="C374" s="95">
        <v>4441000</v>
      </c>
      <c r="D374" s="96" t="s">
        <v>1</v>
      </c>
      <c r="F374" s="116" t="s">
        <v>29</v>
      </c>
      <c r="G374" s="117">
        <f>MROUND(D375*1.083,1000)</f>
        <v>4810000</v>
      </c>
      <c r="H374" s="127">
        <f>(G374/D375)-1</f>
        <v>8.3089394280567497E-2</v>
      </c>
      <c r="I374" s="119"/>
    </row>
    <row r="375" spans="1:9" ht="15" thickBot="1" x14ac:dyDescent="0.25">
      <c r="A375" s="6"/>
      <c r="B375" s="10" t="s">
        <v>29</v>
      </c>
      <c r="C375" s="11" t="s">
        <v>1</v>
      </c>
      <c r="D375" s="12">
        <v>4441000</v>
      </c>
      <c r="F375" s="112" t="s">
        <v>29</v>
      </c>
      <c r="G375" s="113"/>
      <c r="H375" s="120"/>
      <c r="I375" s="115">
        <f>+G374</f>
        <v>4810000</v>
      </c>
    </row>
    <row r="376" spans="1:9" ht="15" thickBot="1" x14ac:dyDescent="0.25">
      <c r="A376" s="91"/>
      <c r="B376" s="91"/>
      <c r="C376" s="91"/>
      <c r="D376" s="91"/>
    </row>
    <row r="377" spans="1:9" ht="15.75" x14ac:dyDescent="0.25">
      <c r="A377" s="6"/>
      <c r="B377" s="302" t="s">
        <v>60</v>
      </c>
      <c r="C377" s="331"/>
      <c r="D377" s="332"/>
      <c r="F377" s="308" t="s">
        <v>60</v>
      </c>
      <c r="G377" s="309"/>
      <c r="H377" s="309"/>
      <c r="I377" s="310"/>
    </row>
    <row r="378" spans="1:9" x14ac:dyDescent="0.2">
      <c r="A378" s="6"/>
      <c r="B378" s="325" t="s">
        <v>61</v>
      </c>
      <c r="C378" s="294"/>
      <c r="D378" s="295"/>
      <c r="F378" s="311" t="s">
        <v>61</v>
      </c>
      <c r="G378" s="312"/>
      <c r="H378" s="312"/>
      <c r="I378" s="313"/>
    </row>
    <row r="379" spans="1:9" x14ac:dyDescent="0.2">
      <c r="A379" s="6"/>
      <c r="B379" s="316" t="s">
        <v>4</v>
      </c>
      <c r="C379" s="294" t="s">
        <v>5</v>
      </c>
      <c r="D379" s="295"/>
      <c r="F379" s="319" t="s">
        <v>4</v>
      </c>
      <c r="G379" s="314" t="s">
        <v>5</v>
      </c>
      <c r="H379" s="314"/>
      <c r="I379" s="315"/>
    </row>
    <row r="380" spans="1:9" ht="15" thickBot="1" x14ac:dyDescent="0.25">
      <c r="A380" s="6"/>
      <c r="B380" s="318"/>
      <c r="C380" s="68" t="s">
        <v>6</v>
      </c>
      <c r="D380" s="69" t="s">
        <v>7</v>
      </c>
      <c r="F380" s="324"/>
      <c r="G380" s="68" t="s">
        <v>6</v>
      </c>
      <c r="H380" s="68" t="s">
        <v>8</v>
      </c>
      <c r="I380" s="69" t="s">
        <v>7</v>
      </c>
    </row>
    <row r="381" spans="1:9" x14ac:dyDescent="0.2">
      <c r="A381" s="6"/>
      <c r="B381" s="93" t="s">
        <v>62</v>
      </c>
      <c r="C381" s="42">
        <v>3504000</v>
      </c>
      <c r="D381" s="43" t="s">
        <v>1</v>
      </c>
      <c r="F381" s="105" t="s">
        <v>62</v>
      </c>
      <c r="G381" s="106">
        <f>MROUND(D382*1.083,1000)</f>
        <v>3795000</v>
      </c>
      <c r="H381" s="107">
        <f>(G381/D382)-1</f>
        <v>8.3047945205479534E-2</v>
      </c>
      <c r="I381" s="108"/>
    </row>
    <row r="382" spans="1:9" ht="15" thickBot="1" x14ac:dyDescent="0.25">
      <c r="A382" s="6"/>
      <c r="B382" s="10" t="s">
        <v>62</v>
      </c>
      <c r="C382" s="11" t="s">
        <v>1</v>
      </c>
      <c r="D382" s="12">
        <v>3504000</v>
      </c>
      <c r="F382" s="112" t="s">
        <v>62</v>
      </c>
      <c r="G382" s="113"/>
      <c r="H382" s="120"/>
      <c r="I382" s="115">
        <f>+G381</f>
        <v>3795000</v>
      </c>
    </row>
    <row r="383" spans="1:9" ht="15" thickBot="1" x14ac:dyDescent="0.25">
      <c r="A383" s="91"/>
      <c r="B383" s="91"/>
      <c r="C383" s="91"/>
      <c r="D383" s="91"/>
    </row>
    <row r="384" spans="1:9" ht="15.75" x14ac:dyDescent="0.25">
      <c r="A384" s="6"/>
      <c r="B384" s="302" t="s">
        <v>63</v>
      </c>
      <c r="C384" s="331"/>
      <c r="D384" s="332"/>
      <c r="F384" s="308" t="s">
        <v>63</v>
      </c>
      <c r="G384" s="309"/>
      <c r="H384" s="309"/>
      <c r="I384" s="310"/>
    </row>
    <row r="385" spans="1:9" x14ac:dyDescent="0.2">
      <c r="A385" s="6"/>
      <c r="B385" s="325" t="s">
        <v>37</v>
      </c>
      <c r="C385" s="294"/>
      <c r="D385" s="295"/>
      <c r="F385" s="311" t="s">
        <v>37</v>
      </c>
      <c r="G385" s="312"/>
      <c r="H385" s="312"/>
      <c r="I385" s="313"/>
    </row>
    <row r="386" spans="1:9" x14ac:dyDescent="0.2">
      <c r="A386" s="6"/>
      <c r="B386" s="316" t="s">
        <v>4</v>
      </c>
      <c r="C386" s="294" t="s">
        <v>5</v>
      </c>
      <c r="D386" s="295"/>
      <c r="F386" s="319" t="s">
        <v>4</v>
      </c>
      <c r="G386" s="314" t="s">
        <v>5</v>
      </c>
      <c r="H386" s="314"/>
      <c r="I386" s="315"/>
    </row>
    <row r="387" spans="1:9" ht="15.75" customHeight="1" thickBot="1" x14ac:dyDescent="0.25">
      <c r="A387" s="6"/>
      <c r="B387" s="318"/>
      <c r="C387" s="68" t="s">
        <v>6</v>
      </c>
      <c r="D387" s="69" t="s">
        <v>7</v>
      </c>
      <c r="F387" s="324"/>
      <c r="G387" s="68" t="s">
        <v>6</v>
      </c>
      <c r="H387" s="68" t="s">
        <v>8</v>
      </c>
      <c r="I387" s="69" t="s">
        <v>7</v>
      </c>
    </row>
    <row r="388" spans="1:9" x14ac:dyDescent="0.2">
      <c r="A388" s="6"/>
      <c r="B388" s="93" t="s">
        <v>10</v>
      </c>
      <c r="C388" s="42">
        <v>5432000</v>
      </c>
      <c r="D388" s="43">
        <f>+C388</f>
        <v>5432000</v>
      </c>
      <c r="F388" s="105" t="s">
        <v>10</v>
      </c>
      <c r="G388" s="106">
        <f>MROUND(D388*1.12,1000)</f>
        <v>6084000</v>
      </c>
      <c r="H388" s="107">
        <f>(G388/D388)-1</f>
        <v>0.12002945508100149</v>
      </c>
      <c r="I388" s="108">
        <f>+G388</f>
        <v>6084000</v>
      </c>
    </row>
    <row r="389" spans="1:9" x14ac:dyDescent="0.2">
      <c r="A389" s="6"/>
      <c r="B389" s="7" t="s">
        <v>11</v>
      </c>
      <c r="C389" s="8">
        <f>+C388</f>
        <v>5432000</v>
      </c>
      <c r="D389" s="9">
        <f>+C388</f>
        <v>5432000</v>
      </c>
      <c r="F389" s="92" t="s">
        <v>11</v>
      </c>
      <c r="G389" s="109">
        <f>MROUND(D388*1.083,1000)</f>
        <v>5883000</v>
      </c>
      <c r="H389" s="110">
        <f>(G389/D388)-1</f>
        <v>8.3026509572901253E-2</v>
      </c>
      <c r="I389" s="111">
        <f>+G388</f>
        <v>6084000</v>
      </c>
    </row>
    <row r="390" spans="1:9" x14ac:dyDescent="0.2">
      <c r="A390" s="91"/>
      <c r="B390" s="156" t="s">
        <v>12</v>
      </c>
      <c r="C390" s="8">
        <f t="shared" ref="C390:C396" si="82">+C389</f>
        <v>5432000</v>
      </c>
      <c r="D390" s="9">
        <f t="shared" ref="D390:D396" si="83">+C389</f>
        <v>5432000</v>
      </c>
      <c r="F390" s="92" t="s">
        <v>12</v>
      </c>
      <c r="G390" s="109">
        <f>+G389</f>
        <v>5883000</v>
      </c>
      <c r="H390" s="110">
        <f t="shared" ref="H390:H396" si="84">(G390/D389)-1</f>
        <v>8.3026509572901253E-2</v>
      </c>
      <c r="I390" s="111">
        <f t="shared" ref="I390:I396" si="85">+G389</f>
        <v>5883000</v>
      </c>
    </row>
    <row r="391" spans="1:9" x14ac:dyDescent="0.2">
      <c r="A391" s="91"/>
      <c r="B391" s="156" t="s">
        <v>13</v>
      </c>
      <c r="C391" s="8">
        <f t="shared" si="82"/>
        <v>5432000</v>
      </c>
      <c r="D391" s="9">
        <f t="shared" si="83"/>
        <v>5432000</v>
      </c>
      <c r="F391" s="92" t="s">
        <v>13</v>
      </c>
      <c r="G391" s="109">
        <f t="shared" ref="G391:G396" si="86">+G390</f>
        <v>5883000</v>
      </c>
      <c r="H391" s="110">
        <f t="shared" si="84"/>
        <v>8.3026509572901253E-2</v>
      </c>
      <c r="I391" s="111">
        <f t="shared" si="85"/>
        <v>5883000</v>
      </c>
    </row>
    <row r="392" spans="1:9" x14ac:dyDescent="0.2">
      <c r="A392" s="91"/>
      <c r="B392" s="156" t="s">
        <v>14</v>
      </c>
      <c r="C392" s="8">
        <f t="shared" si="82"/>
        <v>5432000</v>
      </c>
      <c r="D392" s="9">
        <f t="shared" si="83"/>
        <v>5432000</v>
      </c>
      <c r="F392" s="92" t="s">
        <v>14</v>
      </c>
      <c r="G392" s="109">
        <f t="shared" si="86"/>
        <v>5883000</v>
      </c>
      <c r="H392" s="110">
        <f t="shared" si="84"/>
        <v>8.3026509572901253E-2</v>
      </c>
      <c r="I392" s="111">
        <f t="shared" si="85"/>
        <v>5883000</v>
      </c>
    </row>
    <row r="393" spans="1:9" x14ac:dyDescent="0.2">
      <c r="A393" s="91"/>
      <c r="B393" s="156" t="s">
        <v>15</v>
      </c>
      <c r="C393" s="8">
        <f t="shared" si="82"/>
        <v>5432000</v>
      </c>
      <c r="D393" s="9">
        <f t="shared" si="83"/>
        <v>5432000</v>
      </c>
      <c r="F393" s="92" t="s">
        <v>15</v>
      </c>
      <c r="G393" s="109">
        <f t="shared" si="86"/>
        <v>5883000</v>
      </c>
      <c r="H393" s="110">
        <f t="shared" si="84"/>
        <v>8.3026509572901253E-2</v>
      </c>
      <c r="I393" s="111">
        <f t="shared" si="85"/>
        <v>5883000</v>
      </c>
    </row>
    <row r="394" spans="1:9" x14ac:dyDescent="0.2">
      <c r="A394" s="91"/>
      <c r="B394" s="156" t="s">
        <v>16</v>
      </c>
      <c r="C394" s="8">
        <f t="shared" si="82"/>
        <v>5432000</v>
      </c>
      <c r="D394" s="9">
        <f t="shared" si="83"/>
        <v>5432000</v>
      </c>
      <c r="F394" s="92" t="s">
        <v>16</v>
      </c>
      <c r="G394" s="109">
        <f t="shared" si="86"/>
        <v>5883000</v>
      </c>
      <c r="H394" s="110">
        <f t="shared" si="84"/>
        <v>8.3026509572901253E-2</v>
      </c>
      <c r="I394" s="111">
        <f t="shared" si="85"/>
        <v>5883000</v>
      </c>
    </row>
    <row r="395" spans="1:9" x14ac:dyDescent="0.2">
      <c r="A395" s="91"/>
      <c r="B395" s="156" t="s">
        <v>17</v>
      </c>
      <c r="C395" s="8">
        <f t="shared" si="82"/>
        <v>5432000</v>
      </c>
      <c r="D395" s="9">
        <f t="shared" si="83"/>
        <v>5432000</v>
      </c>
      <c r="F395" s="92" t="s">
        <v>17</v>
      </c>
      <c r="G395" s="109">
        <f t="shared" si="86"/>
        <v>5883000</v>
      </c>
      <c r="H395" s="110">
        <f t="shared" si="84"/>
        <v>8.3026509572901253E-2</v>
      </c>
      <c r="I395" s="111">
        <f t="shared" si="85"/>
        <v>5883000</v>
      </c>
    </row>
    <row r="396" spans="1:9" ht="15" thickBot="1" x14ac:dyDescent="0.25">
      <c r="A396" s="91"/>
      <c r="B396" s="157" t="s">
        <v>18</v>
      </c>
      <c r="C396" s="11">
        <f t="shared" si="82"/>
        <v>5432000</v>
      </c>
      <c r="D396" s="12">
        <f t="shared" si="83"/>
        <v>5432000</v>
      </c>
      <c r="F396" s="112" t="s">
        <v>18</v>
      </c>
      <c r="G396" s="113">
        <f t="shared" si="86"/>
        <v>5883000</v>
      </c>
      <c r="H396" s="114">
        <f t="shared" si="84"/>
        <v>8.3026509572901253E-2</v>
      </c>
      <c r="I396" s="115">
        <f t="shared" si="85"/>
        <v>5883000</v>
      </c>
    </row>
    <row r="397" spans="1:9" ht="15" thickBot="1" x14ac:dyDescent="0.25">
      <c r="A397" s="91"/>
      <c r="B397" s="91"/>
      <c r="C397" s="91"/>
      <c r="D397" s="91"/>
      <c r="F397" s="305" t="s">
        <v>183</v>
      </c>
      <c r="G397" s="306"/>
      <c r="H397" s="306"/>
      <c r="I397" s="307"/>
    </row>
    <row r="398" spans="1:9" x14ac:dyDescent="0.2">
      <c r="A398" s="91"/>
      <c r="B398" s="91"/>
      <c r="C398" s="91"/>
      <c r="D398" s="91"/>
      <c r="F398" s="105" t="s">
        <v>10</v>
      </c>
      <c r="G398" s="106">
        <f>MROUND(D388*1.12,1000)</f>
        <v>6084000</v>
      </c>
      <c r="H398" s="155">
        <f>(G398/D388)-1</f>
        <v>0.12002945508100149</v>
      </c>
      <c r="I398" s="108">
        <f>+G398</f>
        <v>6084000</v>
      </c>
    </row>
    <row r="399" spans="1:9" ht="15" thickBot="1" x14ac:dyDescent="0.25">
      <c r="A399" s="91"/>
      <c r="B399" s="91"/>
      <c r="C399" s="91"/>
      <c r="D399" s="91"/>
      <c r="F399" s="112" t="s">
        <v>11</v>
      </c>
      <c r="G399" s="113"/>
      <c r="H399" s="120"/>
      <c r="I399" s="115">
        <f>+G398</f>
        <v>6084000</v>
      </c>
    </row>
    <row r="400" spans="1:9" ht="15" thickBot="1" x14ac:dyDescent="0.25">
      <c r="A400" s="91"/>
      <c r="B400" s="91"/>
      <c r="C400" s="91"/>
      <c r="D400" s="91"/>
    </row>
    <row r="401" spans="1:9" ht="15.75" x14ac:dyDescent="0.25">
      <c r="A401" s="6"/>
      <c r="B401" s="302" t="s">
        <v>64</v>
      </c>
      <c r="C401" s="331"/>
      <c r="D401" s="332"/>
      <c r="F401" s="308" t="s">
        <v>64</v>
      </c>
      <c r="G401" s="309"/>
      <c r="H401" s="309"/>
      <c r="I401" s="310"/>
    </row>
    <row r="402" spans="1:9" x14ac:dyDescent="0.2">
      <c r="A402" s="6"/>
      <c r="B402" s="325" t="s">
        <v>25</v>
      </c>
      <c r="C402" s="294"/>
      <c r="D402" s="295"/>
      <c r="F402" s="311" t="s">
        <v>25</v>
      </c>
      <c r="G402" s="312"/>
      <c r="H402" s="312"/>
      <c r="I402" s="313"/>
    </row>
    <row r="403" spans="1:9" x14ac:dyDescent="0.2">
      <c r="A403" s="6"/>
      <c r="B403" s="316" t="s">
        <v>4</v>
      </c>
      <c r="C403" s="294" t="s">
        <v>5</v>
      </c>
      <c r="D403" s="295"/>
      <c r="F403" s="319" t="s">
        <v>4</v>
      </c>
      <c r="G403" s="314" t="s">
        <v>5</v>
      </c>
      <c r="H403" s="314"/>
      <c r="I403" s="315"/>
    </row>
    <row r="404" spans="1:9" ht="15" thickBot="1" x14ac:dyDescent="0.25">
      <c r="A404" s="6"/>
      <c r="B404" s="318"/>
      <c r="C404" s="68" t="s">
        <v>6</v>
      </c>
      <c r="D404" s="69" t="s">
        <v>7</v>
      </c>
      <c r="F404" s="324"/>
      <c r="G404" s="158" t="s">
        <v>6</v>
      </c>
      <c r="H404" s="159" t="s">
        <v>8</v>
      </c>
      <c r="I404" s="160" t="s">
        <v>7</v>
      </c>
    </row>
    <row r="405" spans="1:9" ht="15" thickBot="1" x14ac:dyDescent="0.25">
      <c r="A405" s="6"/>
      <c r="B405" s="296" t="s">
        <v>52</v>
      </c>
      <c r="C405" s="297"/>
      <c r="D405" s="298"/>
      <c r="F405" s="328" t="s">
        <v>52</v>
      </c>
      <c r="G405" s="329"/>
      <c r="H405" s="329"/>
      <c r="I405" s="330"/>
    </row>
    <row r="406" spans="1:9" x14ac:dyDescent="0.2">
      <c r="A406" s="6"/>
      <c r="B406" s="93" t="s">
        <v>10</v>
      </c>
      <c r="C406" s="42">
        <v>5929000</v>
      </c>
      <c r="D406" s="43">
        <v>5929000</v>
      </c>
      <c r="F406" s="94" t="s">
        <v>10</v>
      </c>
      <c r="G406" s="117">
        <f>MROUND(D406*1.083,1000)</f>
        <v>6421000</v>
      </c>
      <c r="H406" s="127">
        <f>(G406/D406)-1</f>
        <v>8.2981953111823215E-2</v>
      </c>
      <c r="I406" s="119">
        <f>+G406</f>
        <v>6421000</v>
      </c>
    </row>
    <row r="407" spans="1:9" x14ac:dyDescent="0.2">
      <c r="A407" s="6"/>
      <c r="B407" s="7" t="s">
        <v>11</v>
      </c>
      <c r="C407" s="8">
        <v>5740000</v>
      </c>
      <c r="D407" s="9">
        <v>5929000</v>
      </c>
      <c r="F407" s="7" t="s">
        <v>11</v>
      </c>
      <c r="G407" s="109">
        <f>+G406</f>
        <v>6421000</v>
      </c>
      <c r="H407" s="110">
        <f>(G407/D406)-1</f>
        <v>8.2981953111823215E-2</v>
      </c>
      <c r="I407" s="111">
        <f>+G406</f>
        <v>6421000</v>
      </c>
    </row>
    <row r="408" spans="1:9" x14ac:dyDescent="0.2">
      <c r="A408" s="6"/>
      <c r="B408" s="7" t="s">
        <v>12</v>
      </c>
      <c r="C408" s="8">
        <v>5740000</v>
      </c>
      <c r="D408" s="9">
        <v>5740000</v>
      </c>
      <c r="F408" s="7" t="s">
        <v>12</v>
      </c>
      <c r="G408" s="109">
        <f>+G407</f>
        <v>6421000</v>
      </c>
      <c r="H408" s="110">
        <f t="shared" ref="H408:H412" si="87">(G408/D407)-1</f>
        <v>8.2981953111823215E-2</v>
      </c>
      <c r="I408" s="111">
        <f t="shared" ref="I408:I413" si="88">+G407</f>
        <v>6421000</v>
      </c>
    </row>
    <row r="409" spans="1:9" x14ac:dyDescent="0.2">
      <c r="A409" s="6"/>
      <c r="B409" s="7" t="s">
        <v>13</v>
      </c>
      <c r="C409" s="8">
        <v>5740000</v>
      </c>
      <c r="D409" s="9">
        <v>5740000</v>
      </c>
      <c r="F409" s="7" t="s">
        <v>13</v>
      </c>
      <c r="G409" s="109">
        <f>MROUND(D408*1.083,1000)</f>
        <v>6216000</v>
      </c>
      <c r="H409" s="110">
        <f t="shared" si="87"/>
        <v>8.2926829268292757E-2</v>
      </c>
      <c r="I409" s="111">
        <f t="shared" si="88"/>
        <v>6421000</v>
      </c>
    </row>
    <row r="410" spans="1:9" x14ac:dyDescent="0.2">
      <c r="A410" s="6"/>
      <c r="B410" s="7" t="s">
        <v>14</v>
      </c>
      <c r="C410" s="8">
        <v>5740000</v>
      </c>
      <c r="D410" s="9">
        <v>5740000</v>
      </c>
      <c r="F410" s="7" t="s">
        <v>14</v>
      </c>
      <c r="G410" s="109">
        <f>+G409</f>
        <v>6216000</v>
      </c>
      <c r="H410" s="110">
        <f t="shared" si="87"/>
        <v>8.2926829268292757E-2</v>
      </c>
      <c r="I410" s="111">
        <f t="shared" si="88"/>
        <v>6216000</v>
      </c>
    </row>
    <row r="411" spans="1:9" x14ac:dyDescent="0.2">
      <c r="A411" s="6"/>
      <c r="B411" s="7" t="s">
        <v>15</v>
      </c>
      <c r="C411" s="8">
        <v>5740000</v>
      </c>
      <c r="D411" s="9">
        <v>5740000</v>
      </c>
      <c r="F411" s="7" t="s">
        <v>15</v>
      </c>
      <c r="G411" s="109">
        <f t="shared" ref="G411:G412" si="89">+G410</f>
        <v>6216000</v>
      </c>
      <c r="H411" s="110">
        <f t="shared" si="87"/>
        <v>8.2926829268292757E-2</v>
      </c>
      <c r="I411" s="111">
        <f t="shared" si="88"/>
        <v>6216000</v>
      </c>
    </row>
    <row r="412" spans="1:9" x14ac:dyDescent="0.2">
      <c r="A412" s="6"/>
      <c r="B412" s="7" t="s">
        <v>16</v>
      </c>
      <c r="C412" s="8"/>
      <c r="D412" s="9"/>
      <c r="F412" s="7" t="s">
        <v>16</v>
      </c>
      <c r="G412" s="109">
        <f t="shared" si="89"/>
        <v>6216000</v>
      </c>
      <c r="H412" s="110">
        <f t="shared" si="87"/>
        <v>8.2926829268292757E-2</v>
      </c>
      <c r="I412" s="111">
        <f t="shared" si="88"/>
        <v>6216000</v>
      </c>
    </row>
    <row r="413" spans="1:9" ht="15" thickBot="1" x14ac:dyDescent="0.25">
      <c r="A413" s="6"/>
      <c r="B413" s="67" t="s">
        <v>17</v>
      </c>
      <c r="C413" s="50"/>
      <c r="D413" s="51"/>
      <c r="F413" s="10" t="s">
        <v>17</v>
      </c>
      <c r="G413" s="113"/>
      <c r="H413" s="114"/>
      <c r="I413" s="115">
        <f t="shared" si="88"/>
        <v>6216000</v>
      </c>
    </row>
    <row r="414" spans="1:9" ht="15" thickBot="1" x14ac:dyDescent="0.25">
      <c r="A414" s="6"/>
      <c r="B414" s="299" t="s">
        <v>67</v>
      </c>
      <c r="C414" s="300"/>
      <c r="D414" s="301"/>
      <c r="F414" s="333" t="s">
        <v>186</v>
      </c>
      <c r="G414" s="334"/>
      <c r="H414" s="334"/>
      <c r="I414" s="335"/>
    </row>
    <row r="415" spans="1:9" x14ac:dyDescent="0.2">
      <c r="A415" s="6"/>
      <c r="B415" s="94" t="s">
        <v>10</v>
      </c>
      <c r="C415" s="95">
        <v>5929000</v>
      </c>
      <c r="D415" s="96">
        <v>5929000</v>
      </c>
      <c r="F415" s="116" t="s">
        <v>10</v>
      </c>
      <c r="G415" s="117">
        <f>+G406</f>
        <v>6421000</v>
      </c>
      <c r="H415" s="127">
        <f>(G415/D415)-1</f>
        <v>8.2981953111823215E-2</v>
      </c>
      <c r="I415" s="119">
        <f>+G415</f>
        <v>6421000</v>
      </c>
    </row>
    <row r="416" spans="1:9" x14ac:dyDescent="0.2">
      <c r="A416" s="6"/>
      <c r="B416" s="7" t="s">
        <v>11</v>
      </c>
      <c r="C416" s="8" t="s">
        <v>1</v>
      </c>
      <c r="D416" s="9">
        <v>5929000</v>
      </c>
      <c r="F416" s="92" t="s">
        <v>11</v>
      </c>
      <c r="G416" s="109">
        <f t="shared" ref="G416:G417" si="90">+G407</f>
        <v>6421000</v>
      </c>
      <c r="H416" s="110">
        <f>(G416/D415)-1</f>
        <v>8.2981953111823215E-2</v>
      </c>
      <c r="I416" s="111">
        <f>+G415</f>
        <v>6421000</v>
      </c>
    </row>
    <row r="417" spans="1:9" x14ac:dyDescent="0.2">
      <c r="A417" s="91"/>
      <c r="B417" s="156" t="s">
        <v>12</v>
      </c>
      <c r="C417" s="161"/>
      <c r="D417" s="162"/>
      <c r="F417" s="92" t="s">
        <v>12</v>
      </c>
      <c r="G417" s="109">
        <f t="shared" si="90"/>
        <v>6421000</v>
      </c>
      <c r="H417" s="110">
        <f>(G417/D416)-1</f>
        <v>8.2981953111823215E-2</v>
      </c>
      <c r="I417" s="111">
        <f>+G416</f>
        <v>6421000</v>
      </c>
    </row>
    <row r="418" spans="1:9" ht="15" thickBot="1" x14ac:dyDescent="0.25">
      <c r="A418" s="91"/>
      <c r="B418" s="157" t="s">
        <v>13</v>
      </c>
      <c r="C418" s="163"/>
      <c r="D418" s="164"/>
      <c r="F418" s="112" t="s">
        <v>13</v>
      </c>
      <c r="G418" s="113"/>
      <c r="H418" s="114"/>
      <c r="I418" s="115">
        <f>+G417</f>
        <v>6421000</v>
      </c>
    </row>
    <row r="419" spans="1:9" ht="15" thickBot="1" x14ac:dyDescent="0.25">
      <c r="A419" s="91"/>
      <c r="B419" s="91"/>
      <c r="C419" s="91"/>
      <c r="D419" s="91"/>
    </row>
    <row r="420" spans="1:9" ht="15.75" x14ac:dyDescent="0.25">
      <c r="A420" s="6"/>
      <c r="B420" s="302" t="s">
        <v>68</v>
      </c>
      <c r="C420" s="303"/>
      <c r="D420" s="304"/>
      <c r="F420" s="308" t="s">
        <v>68</v>
      </c>
      <c r="G420" s="309"/>
      <c r="H420" s="309"/>
      <c r="I420" s="310"/>
    </row>
    <row r="421" spans="1:9" x14ac:dyDescent="0.2">
      <c r="A421" s="6"/>
      <c r="B421" s="325" t="s">
        <v>25</v>
      </c>
      <c r="C421" s="326"/>
      <c r="D421" s="327"/>
      <c r="F421" s="311" t="s">
        <v>25</v>
      </c>
      <c r="G421" s="312"/>
      <c r="H421" s="312"/>
      <c r="I421" s="313"/>
    </row>
    <row r="422" spans="1:9" x14ac:dyDescent="0.2">
      <c r="A422" s="6"/>
      <c r="B422" s="316" t="s">
        <v>4</v>
      </c>
      <c r="C422" s="294" t="s">
        <v>5</v>
      </c>
      <c r="D422" s="295"/>
      <c r="F422" s="319" t="s">
        <v>4</v>
      </c>
      <c r="G422" s="314" t="s">
        <v>5</v>
      </c>
      <c r="H422" s="314"/>
      <c r="I422" s="315"/>
    </row>
    <row r="423" spans="1:9" ht="15" thickBot="1" x14ac:dyDescent="0.25">
      <c r="A423" s="6"/>
      <c r="B423" s="317"/>
      <c r="C423" s="129" t="s">
        <v>6</v>
      </c>
      <c r="D423" s="130" t="s">
        <v>7</v>
      </c>
      <c r="F423" s="324"/>
      <c r="G423" s="158" t="s">
        <v>6</v>
      </c>
      <c r="H423" s="159" t="s">
        <v>8</v>
      </c>
      <c r="I423" s="160" t="s">
        <v>7</v>
      </c>
    </row>
    <row r="424" spans="1:9" ht="15" thickBot="1" x14ac:dyDescent="0.25">
      <c r="A424" s="6"/>
      <c r="B424" s="296" t="s">
        <v>31</v>
      </c>
      <c r="C424" s="297"/>
      <c r="D424" s="298"/>
      <c r="F424" s="328" t="s">
        <v>31</v>
      </c>
      <c r="G424" s="329"/>
      <c r="H424" s="329"/>
      <c r="I424" s="330"/>
    </row>
    <row r="425" spans="1:9" x14ac:dyDescent="0.2">
      <c r="A425" s="6"/>
      <c r="B425" s="93" t="s">
        <v>10</v>
      </c>
      <c r="C425" s="42">
        <v>3967000</v>
      </c>
      <c r="D425" s="43">
        <v>3967000</v>
      </c>
      <c r="F425" s="116" t="s">
        <v>10</v>
      </c>
      <c r="G425" s="117">
        <f>MROUND(D425*1.12,1000)</f>
        <v>4443000</v>
      </c>
      <c r="H425" s="127">
        <f>(G425/D425)-1</f>
        <v>0.11998991681371307</v>
      </c>
      <c r="I425" s="119">
        <f>+G425</f>
        <v>4443000</v>
      </c>
    </row>
    <row r="426" spans="1:9" x14ac:dyDescent="0.2">
      <c r="A426" s="6"/>
      <c r="B426" s="7" t="s">
        <v>11</v>
      </c>
      <c r="C426" s="8">
        <v>3642000</v>
      </c>
      <c r="D426" s="9">
        <v>3967000</v>
      </c>
      <c r="F426" s="92" t="s">
        <v>11</v>
      </c>
      <c r="G426" s="109">
        <f>MROUND(D425*1.083,1000)</f>
        <v>4296000</v>
      </c>
      <c r="H426" s="110">
        <f>(G426/D425)-1</f>
        <v>8.2934207209478306E-2</v>
      </c>
      <c r="I426" s="111">
        <f>+G425</f>
        <v>4443000</v>
      </c>
    </row>
    <row r="427" spans="1:9" x14ac:dyDescent="0.2">
      <c r="A427" s="6"/>
      <c r="B427" s="7" t="s">
        <v>12</v>
      </c>
      <c r="C427" s="8">
        <v>3642000</v>
      </c>
      <c r="D427" s="9">
        <v>3642000</v>
      </c>
      <c r="F427" s="92" t="s">
        <v>12</v>
      </c>
      <c r="G427" s="109">
        <f>+G426</f>
        <v>4296000</v>
      </c>
      <c r="H427" s="110">
        <f t="shared" ref="H427:H432" si="91">(G427/D426)-1</f>
        <v>8.2934207209478306E-2</v>
      </c>
      <c r="I427" s="111">
        <f t="shared" ref="I427:I432" si="92">+G426</f>
        <v>4296000</v>
      </c>
    </row>
    <row r="428" spans="1:9" x14ac:dyDescent="0.2">
      <c r="A428" s="6"/>
      <c r="B428" s="7" t="s">
        <v>13</v>
      </c>
      <c r="C428" s="8">
        <v>3642000</v>
      </c>
      <c r="D428" s="9">
        <v>3642000</v>
      </c>
      <c r="F428" s="92" t="s">
        <v>13</v>
      </c>
      <c r="G428" s="109">
        <f>MROUND(D427*1.083,1000)</f>
        <v>3944000</v>
      </c>
      <c r="H428" s="110">
        <f t="shared" si="91"/>
        <v>8.2921471718835793E-2</v>
      </c>
      <c r="I428" s="111">
        <f t="shared" si="92"/>
        <v>4296000</v>
      </c>
    </row>
    <row r="429" spans="1:9" x14ac:dyDescent="0.2">
      <c r="A429" s="6"/>
      <c r="B429" s="7" t="s">
        <v>14</v>
      </c>
      <c r="C429" s="8">
        <v>3642000</v>
      </c>
      <c r="D429" s="9">
        <v>3642000</v>
      </c>
      <c r="F429" s="92" t="s">
        <v>14</v>
      </c>
      <c r="G429" s="109">
        <f t="shared" ref="G429:G432" si="93">+G428</f>
        <v>3944000</v>
      </c>
      <c r="H429" s="110">
        <f t="shared" si="91"/>
        <v>8.2921471718835793E-2</v>
      </c>
      <c r="I429" s="111">
        <f t="shared" si="92"/>
        <v>3944000</v>
      </c>
    </row>
    <row r="430" spans="1:9" x14ac:dyDescent="0.2">
      <c r="A430" s="6"/>
      <c r="B430" s="7" t="s">
        <v>15</v>
      </c>
      <c r="C430" s="8">
        <v>3642000</v>
      </c>
      <c r="D430" s="9">
        <v>3642000</v>
      </c>
      <c r="F430" s="92" t="s">
        <v>15</v>
      </c>
      <c r="G430" s="109">
        <f t="shared" si="93"/>
        <v>3944000</v>
      </c>
      <c r="H430" s="110">
        <f t="shared" si="91"/>
        <v>8.2921471718835793E-2</v>
      </c>
      <c r="I430" s="111">
        <f t="shared" si="92"/>
        <v>3944000</v>
      </c>
    </row>
    <row r="431" spans="1:9" x14ac:dyDescent="0.2">
      <c r="A431" s="6"/>
      <c r="B431" s="7" t="s">
        <v>16</v>
      </c>
      <c r="C431" s="8">
        <v>3642000</v>
      </c>
      <c r="D431" s="9">
        <v>3642000</v>
      </c>
      <c r="F431" s="92" t="s">
        <v>16</v>
      </c>
      <c r="G431" s="109">
        <f t="shared" si="93"/>
        <v>3944000</v>
      </c>
      <c r="H431" s="110">
        <f t="shared" si="91"/>
        <v>8.2921471718835793E-2</v>
      </c>
      <c r="I431" s="111">
        <f t="shared" si="92"/>
        <v>3944000</v>
      </c>
    </row>
    <row r="432" spans="1:9" ht="15" thickBot="1" x14ac:dyDescent="0.25">
      <c r="A432" s="6"/>
      <c r="B432" s="67" t="s">
        <v>17</v>
      </c>
      <c r="C432" s="50">
        <v>3642000</v>
      </c>
      <c r="D432" s="51">
        <v>3642000</v>
      </c>
      <c r="F432" s="112" t="s">
        <v>17</v>
      </c>
      <c r="G432" s="113">
        <f t="shared" si="93"/>
        <v>3944000</v>
      </c>
      <c r="H432" s="114">
        <f t="shared" si="91"/>
        <v>8.2921471718835793E-2</v>
      </c>
      <c r="I432" s="115">
        <f t="shared" si="92"/>
        <v>3944000</v>
      </c>
    </row>
    <row r="433" spans="1:9" ht="15" thickBot="1" x14ac:dyDescent="0.25">
      <c r="A433" s="6"/>
      <c r="B433" s="296" t="s">
        <v>67</v>
      </c>
      <c r="C433" s="297"/>
      <c r="D433" s="298"/>
      <c r="F433" s="328" t="s">
        <v>186</v>
      </c>
      <c r="G433" s="329"/>
      <c r="H433" s="329"/>
      <c r="I433" s="330"/>
    </row>
    <row r="434" spans="1:9" x14ac:dyDescent="0.2">
      <c r="A434" s="6"/>
      <c r="B434" s="93" t="s">
        <v>10</v>
      </c>
      <c r="C434" s="42">
        <v>3967000</v>
      </c>
      <c r="D434" s="43">
        <v>3967000</v>
      </c>
      <c r="F434" s="116" t="s">
        <v>10</v>
      </c>
      <c r="G434" s="117">
        <f>+G425</f>
        <v>4443000</v>
      </c>
      <c r="H434" s="127">
        <f>(G434/D425)-1</f>
        <v>0.11998991681371307</v>
      </c>
      <c r="I434" s="119">
        <f>+G434</f>
        <v>4443000</v>
      </c>
    </row>
    <row r="435" spans="1:9" ht="15" thickBot="1" x14ac:dyDescent="0.25">
      <c r="A435" s="6"/>
      <c r="B435" s="10" t="s">
        <v>11</v>
      </c>
      <c r="C435" s="11" t="s">
        <v>1</v>
      </c>
      <c r="D435" s="12">
        <v>3967000</v>
      </c>
      <c r="F435" s="92" t="s">
        <v>11</v>
      </c>
      <c r="G435" s="109">
        <f>+G426</f>
        <v>4296000</v>
      </c>
      <c r="H435" s="110">
        <f>(G435/D425)-1</f>
        <v>8.2934207209478306E-2</v>
      </c>
      <c r="I435" s="111">
        <f>+G434</f>
        <v>4443000</v>
      </c>
    </row>
    <row r="436" spans="1:9" x14ac:dyDescent="0.2">
      <c r="A436" s="91"/>
      <c r="B436" s="91"/>
      <c r="C436" s="91"/>
      <c r="D436" s="91"/>
      <c r="F436" s="92" t="s">
        <v>12</v>
      </c>
      <c r="G436" s="109">
        <f t="shared" ref="G436" si="94">+G427</f>
        <v>4296000</v>
      </c>
      <c r="H436" s="110">
        <f>(G436/D426)-1</f>
        <v>8.2934207209478306E-2</v>
      </c>
      <c r="I436" s="111">
        <f t="shared" ref="I436:I437" si="95">+G435</f>
        <v>4296000</v>
      </c>
    </row>
    <row r="437" spans="1:9" ht="15" thickBot="1" x14ac:dyDescent="0.25">
      <c r="A437" s="91"/>
      <c r="B437" s="91"/>
      <c r="C437" s="91"/>
      <c r="D437" s="91"/>
      <c r="F437" s="112" t="s">
        <v>13</v>
      </c>
      <c r="G437" s="113"/>
      <c r="H437" s="120"/>
      <c r="I437" s="115">
        <f t="shared" si="95"/>
        <v>4296000</v>
      </c>
    </row>
    <row r="438" spans="1:9" ht="15" thickBot="1" x14ac:dyDescent="0.25">
      <c r="A438" s="91"/>
      <c r="B438" s="91"/>
      <c r="C438" s="91"/>
      <c r="D438" s="91"/>
      <c r="F438" s="328" t="s">
        <v>183</v>
      </c>
      <c r="G438" s="329"/>
      <c r="H438" s="329"/>
      <c r="I438" s="330"/>
    </row>
    <row r="439" spans="1:9" x14ac:dyDescent="0.2">
      <c r="A439" s="91"/>
      <c r="B439" s="91"/>
      <c r="C439" s="91"/>
      <c r="D439" s="91"/>
      <c r="F439" s="116" t="s">
        <v>10</v>
      </c>
      <c r="G439" s="117">
        <f>+G425</f>
        <v>4443000</v>
      </c>
      <c r="H439" s="127">
        <f>(G439/D425)-1</f>
        <v>0.11998991681371307</v>
      </c>
      <c r="I439" s="119">
        <f>+G439</f>
        <v>4443000</v>
      </c>
    </row>
    <row r="440" spans="1:9" ht="15" thickBot="1" x14ac:dyDescent="0.25">
      <c r="A440" s="91"/>
      <c r="B440" s="91"/>
      <c r="C440" s="91"/>
      <c r="D440" s="91"/>
      <c r="F440" s="112" t="s">
        <v>11</v>
      </c>
      <c r="G440" s="113"/>
      <c r="H440" s="120"/>
      <c r="I440" s="115">
        <f>+G439</f>
        <v>4443000</v>
      </c>
    </row>
    <row r="441" spans="1:9" ht="15" thickBot="1" x14ac:dyDescent="0.25">
      <c r="A441" s="91"/>
      <c r="B441" s="91"/>
      <c r="C441" s="91"/>
      <c r="D441" s="91"/>
    </row>
    <row r="442" spans="1:9" ht="15.75" x14ac:dyDescent="0.25">
      <c r="A442" s="6"/>
      <c r="B442" s="302" t="s">
        <v>69</v>
      </c>
      <c r="C442" s="303"/>
      <c r="D442" s="304"/>
      <c r="F442" s="308" t="s">
        <v>69</v>
      </c>
      <c r="G442" s="309"/>
      <c r="H442" s="309"/>
      <c r="I442" s="310"/>
    </row>
    <row r="443" spans="1:9" x14ac:dyDescent="0.2">
      <c r="A443" s="6"/>
      <c r="B443" s="325" t="s">
        <v>25</v>
      </c>
      <c r="C443" s="326"/>
      <c r="D443" s="327"/>
      <c r="F443" s="311" t="s">
        <v>25</v>
      </c>
      <c r="G443" s="312"/>
      <c r="H443" s="312"/>
      <c r="I443" s="313"/>
    </row>
    <row r="444" spans="1:9" x14ac:dyDescent="0.2">
      <c r="A444" s="6"/>
      <c r="B444" s="316" t="s">
        <v>4</v>
      </c>
      <c r="C444" s="294" t="s">
        <v>5</v>
      </c>
      <c r="D444" s="295"/>
      <c r="F444" s="319" t="s">
        <v>4</v>
      </c>
      <c r="G444" s="314" t="s">
        <v>5</v>
      </c>
      <c r="H444" s="314"/>
      <c r="I444" s="315"/>
    </row>
    <row r="445" spans="1:9" ht="15" thickBot="1" x14ac:dyDescent="0.25">
      <c r="A445" s="6"/>
      <c r="B445" s="318"/>
      <c r="C445" s="68" t="s">
        <v>6</v>
      </c>
      <c r="D445" s="69" t="s">
        <v>7</v>
      </c>
      <c r="F445" s="320"/>
      <c r="G445" s="165" t="s">
        <v>6</v>
      </c>
      <c r="H445" s="166" t="s">
        <v>8</v>
      </c>
      <c r="I445" s="167" t="s">
        <v>7</v>
      </c>
    </row>
    <row r="446" spans="1:9" x14ac:dyDescent="0.2">
      <c r="A446" s="6"/>
      <c r="B446" s="7" t="s">
        <v>26</v>
      </c>
      <c r="C446" s="8">
        <v>4674000</v>
      </c>
      <c r="D446" s="9" t="s">
        <v>1</v>
      </c>
      <c r="F446" s="116" t="s">
        <v>26</v>
      </c>
      <c r="G446" s="117">
        <f>MROUND(D447*1.083,1000)</f>
        <v>5062000</v>
      </c>
      <c r="H446" s="127">
        <f>(G446/D447)-1</f>
        <v>8.3012409071459237E-2</v>
      </c>
      <c r="I446" s="119"/>
    </row>
    <row r="447" spans="1:9" ht="15" thickBot="1" x14ac:dyDescent="0.25">
      <c r="A447" s="6"/>
      <c r="B447" s="10" t="s">
        <v>26</v>
      </c>
      <c r="C447" s="11" t="s">
        <v>1</v>
      </c>
      <c r="D447" s="12">
        <v>4674000</v>
      </c>
      <c r="F447" s="112" t="s">
        <v>26</v>
      </c>
      <c r="G447" s="113"/>
      <c r="H447" s="120"/>
      <c r="I447" s="115">
        <f>+G446</f>
        <v>5062000</v>
      </c>
    </row>
    <row r="448" spans="1:9" ht="15" thickBot="1" x14ac:dyDescent="0.25">
      <c r="A448" s="91"/>
      <c r="B448" s="91"/>
      <c r="C448" s="91"/>
      <c r="D448" s="91"/>
    </row>
    <row r="449" spans="1:9" ht="15.75" x14ac:dyDescent="0.25">
      <c r="A449" s="6"/>
      <c r="B449" s="302" t="s">
        <v>70</v>
      </c>
      <c r="C449" s="303"/>
      <c r="D449" s="304"/>
      <c r="F449" s="308" t="s">
        <v>70</v>
      </c>
      <c r="G449" s="309"/>
      <c r="H449" s="309"/>
      <c r="I449" s="310"/>
    </row>
    <row r="450" spans="1:9" x14ac:dyDescent="0.2">
      <c r="A450" s="6"/>
      <c r="B450" s="325" t="s">
        <v>28</v>
      </c>
      <c r="C450" s="326"/>
      <c r="D450" s="327"/>
      <c r="F450" s="311" t="s">
        <v>28</v>
      </c>
      <c r="G450" s="312"/>
      <c r="H450" s="312"/>
      <c r="I450" s="313"/>
    </row>
    <row r="451" spans="1:9" x14ac:dyDescent="0.2">
      <c r="A451" s="6"/>
      <c r="B451" s="316" t="s">
        <v>4</v>
      </c>
      <c r="C451" s="294" t="s">
        <v>5</v>
      </c>
      <c r="D451" s="295"/>
      <c r="F451" s="319" t="s">
        <v>4</v>
      </c>
      <c r="G451" s="314" t="s">
        <v>5</v>
      </c>
      <c r="H451" s="314"/>
      <c r="I451" s="315"/>
    </row>
    <row r="452" spans="1:9" ht="15" thickBot="1" x14ac:dyDescent="0.25">
      <c r="A452" s="6"/>
      <c r="B452" s="318"/>
      <c r="C452" s="68" t="s">
        <v>6</v>
      </c>
      <c r="D452" s="69" t="s">
        <v>7</v>
      </c>
      <c r="F452" s="324"/>
      <c r="G452" s="158" t="s">
        <v>6</v>
      </c>
      <c r="H452" s="159" t="s">
        <v>8</v>
      </c>
      <c r="I452" s="160" t="s">
        <v>7</v>
      </c>
    </row>
    <row r="453" spans="1:9" x14ac:dyDescent="0.2">
      <c r="A453" s="6"/>
      <c r="B453" s="7" t="s">
        <v>29</v>
      </c>
      <c r="C453" s="8">
        <v>5400000</v>
      </c>
      <c r="D453" s="9" t="s">
        <v>1</v>
      </c>
      <c r="F453" s="105" t="s">
        <v>29</v>
      </c>
      <c r="G453" s="106">
        <f>MROUND(D454*1.083,1000)</f>
        <v>5848000</v>
      </c>
      <c r="H453" s="107">
        <f>(G453/D454)-1</f>
        <v>8.2962962962962905E-2</v>
      </c>
      <c r="I453" s="108"/>
    </row>
    <row r="454" spans="1:9" ht="15" thickBot="1" x14ac:dyDescent="0.25">
      <c r="A454" s="6"/>
      <c r="B454" s="10" t="s">
        <v>29</v>
      </c>
      <c r="C454" s="11" t="s">
        <v>1</v>
      </c>
      <c r="D454" s="12">
        <v>5400000</v>
      </c>
      <c r="F454" s="112" t="s">
        <v>29</v>
      </c>
      <c r="G454" s="113"/>
      <c r="H454" s="120"/>
      <c r="I454" s="115">
        <f>+G453</f>
        <v>5848000</v>
      </c>
    </row>
    <row r="455" spans="1:9" ht="15" thickBot="1" x14ac:dyDescent="0.25">
      <c r="A455" s="91"/>
      <c r="B455" s="91"/>
      <c r="C455" s="91"/>
      <c r="D455" s="91"/>
    </row>
    <row r="456" spans="1:9" ht="15.75" x14ac:dyDescent="0.25">
      <c r="A456" s="6"/>
      <c r="B456" s="302" t="s">
        <v>71</v>
      </c>
      <c r="C456" s="303"/>
      <c r="D456" s="304"/>
      <c r="F456" s="308" t="s">
        <v>71</v>
      </c>
      <c r="G456" s="309"/>
      <c r="H456" s="309"/>
      <c r="I456" s="310"/>
    </row>
    <row r="457" spans="1:9" x14ac:dyDescent="0.2">
      <c r="A457" s="6"/>
      <c r="B457" s="325" t="s">
        <v>28</v>
      </c>
      <c r="C457" s="326"/>
      <c r="D457" s="327"/>
      <c r="F457" s="311" t="s">
        <v>28</v>
      </c>
      <c r="G457" s="312"/>
      <c r="H457" s="312"/>
      <c r="I457" s="313"/>
    </row>
    <row r="458" spans="1:9" x14ac:dyDescent="0.2">
      <c r="A458" s="6"/>
      <c r="B458" s="316" t="s">
        <v>4</v>
      </c>
      <c r="C458" s="294" t="s">
        <v>5</v>
      </c>
      <c r="D458" s="295"/>
      <c r="F458" s="319" t="s">
        <v>4</v>
      </c>
      <c r="G458" s="314" t="s">
        <v>5</v>
      </c>
      <c r="H458" s="314"/>
      <c r="I458" s="315"/>
    </row>
    <row r="459" spans="1:9" ht="15" thickBot="1" x14ac:dyDescent="0.25">
      <c r="A459" s="6"/>
      <c r="B459" s="317"/>
      <c r="C459" s="129" t="s">
        <v>6</v>
      </c>
      <c r="D459" s="130" t="s">
        <v>7</v>
      </c>
      <c r="F459" s="324"/>
      <c r="G459" s="158" t="s">
        <v>6</v>
      </c>
      <c r="H459" s="159" t="s">
        <v>8</v>
      </c>
      <c r="I459" s="160" t="s">
        <v>7</v>
      </c>
    </row>
    <row r="460" spans="1:9" ht="15" thickBot="1" x14ac:dyDescent="0.25">
      <c r="A460" s="6"/>
      <c r="B460" s="296" t="s">
        <v>31</v>
      </c>
      <c r="C460" s="297"/>
      <c r="D460" s="298"/>
      <c r="F460" s="321" t="s">
        <v>31</v>
      </c>
      <c r="G460" s="322"/>
      <c r="H460" s="322"/>
      <c r="I460" s="323"/>
    </row>
    <row r="461" spans="1:9" x14ac:dyDescent="0.2">
      <c r="A461" s="6"/>
      <c r="B461" s="93" t="s">
        <v>10</v>
      </c>
      <c r="C461" s="42">
        <v>5995000</v>
      </c>
      <c r="D461" s="43">
        <v>5995000</v>
      </c>
      <c r="F461" s="102" t="s">
        <v>10</v>
      </c>
      <c r="G461" s="103">
        <f>MROUND(D461*1.083,1000)</f>
        <v>6493000</v>
      </c>
      <c r="H461" s="146">
        <f>(G461/D461)-1</f>
        <v>8.3069224353627957E-2</v>
      </c>
      <c r="I461" s="104">
        <f>+G461</f>
        <v>6493000</v>
      </c>
    </row>
    <row r="462" spans="1:9" x14ac:dyDescent="0.2">
      <c r="A462" s="6"/>
      <c r="B462" s="7" t="s">
        <v>11</v>
      </c>
      <c r="C462" s="8">
        <v>5995000</v>
      </c>
      <c r="D462" s="9">
        <v>5995000</v>
      </c>
      <c r="F462" s="79" t="s">
        <v>11</v>
      </c>
      <c r="G462" s="80">
        <f>+G461</f>
        <v>6493000</v>
      </c>
      <c r="H462" s="81">
        <f>(G462/D461)-1</f>
        <v>8.3069224353627957E-2</v>
      </c>
      <c r="I462" s="82">
        <f>+G461</f>
        <v>6493000</v>
      </c>
    </row>
    <row r="463" spans="1:9" x14ac:dyDescent="0.2">
      <c r="A463" s="6"/>
      <c r="B463" s="7" t="s">
        <v>12</v>
      </c>
      <c r="C463" s="8">
        <v>5995000</v>
      </c>
      <c r="D463" s="9">
        <v>5995000</v>
      </c>
      <c r="F463" s="79" t="s">
        <v>12</v>
      </c>
      <c r="G463" s="80">
        <f t="shared" ref="G463:G467" si="96">+G462</f>
        <v>6493000</v>
      </c>
      <c r="H463" s="81">
        <f t="shared" ref="H463:H470" si="97">(G463/D462)-1</f>
        <v>8.3069224353627957E-2</v>
      </c>
      <c r="I463" s="82">
        <f t="shared" ref="I463:I470" si="98">+G462</f>
        <v>6493000</v>
      </c>
    </row>
    <row r="464" spans="1:9" x14ac:dyDescent="0.2">
      <c r="A464" s="6"/>
      <c r="B464" s="7" t="s">
        <v>13</v>
      </c>
      <c r="C464" s="8">
        <v>5995000</v>
      </c>
      <c r="D464" s="9">
        <v>5995000</v>
      </c>
      <c r="F464" s="79" t="s">
        <v>13</v>
      </c>
      <c r="G464" s="80">
        <f t="shared" si="96"/>
        <v>6493000</v>
      </c>
      <c r="H464" s="81">
        <f t="shared" si="97"/>
        <v>8.3069224353627957E-2</v>
      </c>
      <c r="I464" s="82">
        <f t="shared" si="98"/>
        <v>6493000</v>
      </c>
    </row>
    <row r="465" spans="1:9" x14ac:dyDescent="0.2">
      <c r="A465" s="6"/>
      <c r="B465" s="7" t="s">
        <v>14</v>
      </c>
      <c r="C465" s="8">
        <v>5995000</v>
      </c>
      <c r="D465" s="9">
        <v>5995000</v>
      </c>
      <c r="F465" s="79" t="s">
        <v>14</v>
      </c>
      <c r="G465" s="80">
        <f t="shared" si="96"/>
        <v>6493000</v>
      </c>
      <c r="H465" s="81">
        <f t="shared" si="97"/>
        <v>8.3069224353627957E-2</v>
      </c>
      <c r="I465" s="82">
        <f t="shared" si="98"/>
        <v>6493000</v>
      </c>
    </row>
    <row r="466" spans="1:9" x14ac:dyDescent="0.2">
      <c r="A466" s="6"/>
      <c r="B466" s="7" t="s">
        <v>15</v>
      </c>
      <c r="C466" s="8">
        <v>5772000</v>
      </c>
      <c r="D466" s="9">
        <v>5995000</v>
      </c>
      <c r="F466" s="79" t="s">
        <v>15</v>
      </c>
      <c r="G466" s="80">
        <f t="shared" si="96"/>
        <v>6493000</v>
      </c>
      <c r="H466" s="81">
        <f t="shared" si="97"/>
        <v>8.3069224353627957E-2</v>
      </c>
      <c r="I466" s="82">
        <f t="shared" si="98"/>
        <v>6493000</v>
      </c>
    </row>
    <row r="467" spans="1:9" x14ac:dyDescent="0.2">
      <c r="A467" s="6"/>
      <c r="B467" s="7" t="s">
        <v>16</v>
      </c>
      <c r="C467" s="8">
        <v>5772000</v>
      </c>
      <c r="D467" s="9">
        <v>5772000</v>
      </c>
      <c r="F467" s="79" t="s">
        <v>16</v>
      </c>
      <c r="G467" s="80">
        <f t="shared" si="96"/>
        <v>6493000</v>
      </c>
      <c r="H467" s="81">
        <f t="shared" si="97"/>
        <v>8.3069224353627957E-2</v>
      </c>
      <c r="I467" s="82">
        <f t="shared" si="98"/>
        <v>6493000</v>
      </c>
    </row>
    <row r="468" spans="1:9" x14ac:dyDescent="0.2">
      <c r="A468" s="6"/>
      <c r="B468" s="7" t="s">
        <v>17</v>
      </c>
      <c r="C468" s="8">
        <v>5772000</v>
      </c>
      <c r="D468" s="9">
        <v>5772000</v>
      </c>
      <c r="F468" s="79" t="s">
        <v>17</v>
      </c>
      <c r="G468" s="80">
        <f>MROUND(D467*1.083,1000)</f>
        <v>6251000</v>
      </c>
      <c r="H468" s="81">
        <f t="shared" si="97"/>
        <v>8.298683298683307E-2</v>
      </c>
      <c r="I468" s="82">
        <f t="shared" si="98"/>
        <v>6493000</v>
      </c>
    </row>
    <row r="469" spans="1:9" x14ac:dyDescent="0.2">
      <c r="A469" s="6"/>
      <c r="B469" s="7" t="s">
        <v>18</v>
      </c>
      <c r="C469" s="8">
        <v>5772000</v>
      </c>
      <c r="D469" s="9">
        <v>5772000</v>
      </c>
      <c r="F469" s="79" t="s">
        <v>18</v>
      </c>
      <c r="G469" s="80">
        <f>+G468</f>
        <v>6251000</v>
      </c>
      <c r="H469" s="81">
        <f t="shared" si="97"/>
        <v>8.298683298683307E-2</v>
      </c>
      <c r="I469" s="82">
        <f t="shared" si="98"/>
        <v>6251000</v>
      </c>
    </row>
    <row r="470" spans="1:9" ht="15" thickBot="1" x14ac:dyDescent="0.25">
      <c r="A470" s="6"/>
      <c r="B470" s="67" t="s">
        <v>19</v>
      </c>
      <c r="C470" s="50">
        <v>5772000</v>
      </c>
      <c r="D470" s="51">
        <v>5772000</v>
      </c>
      <c r="F470" s="75" t="s">
        <v>19</v>
      </c>
      <c r="G470" s="83">
        <f>+G469</f>
        <v>6251000</v>
      </c>
      <c r="H470" s="100">
        <f t="shared" si="97"/>
        <v>8.298683298683307E-2</v>
      </c>
      <c r="I470" s="85">
        <f t="shared" si="98"/>
        <v>6251000</v>
      </c>
    </row>
    <row r="471" spans="1:9" ht="15" thickBot="1" x14ac:dyDescent="0.25">
      <c r="A471" s="6"/>
      <c r="B471" s="299" t="s">
        <v>41</v>
      </c>
      <c r="C471" s="300"/>
      <c r="D471" s="301"/>
      <c r="F471" s="305" t="s">
        <v>41</v>
      </c>
      <c r="G471" s="306"/>
      <c r="H471" s="306"/>
      <c r="I471" s="307"/>
    </row>
    <row r="472" spans="1:9" x14ac:dyDescent="0.2">
      <c r="A472" s="6"/>
      <c r="B472" s="94" t="s">
        <v>10</v>
      </c>
      <c r="C472" s="95">
        <v>5995000</v>
      </c>
      <c r="D472" s="96">
        <v>5995000</v>
      </c>
      <c r="F472" s="76" t="s">
        <v>10</v>
      </c>
      <c r="G472" s="77">
        <f>+G461</f>
        <v>6493000</v>
      </c>
      <c r="H472" s="154">
        <f>(G472/D461)-1</f>
        <v>8.3069224353627957E-2</v>
      </c>
      <c r="I472" s="78">
        <f>+G472</f>
        <v>6493000</v>
      </c>
    </row>
    <row r="473" spans="1:9" x14ac:dyDescent="0.2">
      <c r="A473" s="6"/>
      <c r="B473" s="7" t="s">
        <v>11</v>
      </c>
      <c r="C473" s="8">
        <v>5995000</v>
      </c>
      <c r="D473" s="9">
        <v>5995000</v>
      </c>
      <c r="F473" s="79" t="s">
        <v>11</v>
      </c>
      <c r="G473" s="80">
        <f>+G462</f>
        <v>6493000</v>
      </c>
      <c r="H473" s="81">
        <f>(G473/D461)-1</f>
        <v>8.3069224353627957E-2</v>
      </c>
      <c r="I473" s="82">
        <f>+G472</f>
        <v>6493000</v>
      </c>
    </row>
    <row r="474" spans="1:9" x14ac:dyDescent="0.2">
      <c r="A474" s="6"/>
      <c r="B474" s="7" t="s">
        <v>12</v>
      </c>
      <c r="C474" s="8">
        <v>5995000</v>
      </c>
      <c r="D474" s="9">
        <v>5995000</v>
      </c>
      <c r="F474" s="79" t="s">
        <v>12</v>
      </c>
      <c r="G474" s="80">
        <f t="shared" ref="G474:G478" si="99">+G463</f>
        <v>6493000</v>
      </c>
      <c r="H474" s="81">
        <f t="shared" ref="H474:H478" si="100">(G474/D462)-1</f>
        <v>8.3069224353627957E-2</v>
      </c>
      <c r="I474" s="82">
        <f t="shared" ref="I474:I479" si="101">+G473</f>
        <v>6493000</v>
      </c>
    </row>
    <row r="475" spans="1:9" x14ac:dyDescent="0.2">
      <c r="A475" s="6"/>
      <c r="B475" s="7" t="s">
        <v>13</v>
      </c>
      <c r="C475" s="8">
        <v>5995000</v>
      </c>
      <c r="D475" s="9">
        <v>5995000</v>
      </c>
      <c r="F475" s="79" t="s">
        <v>13</v>
      </c>
      <c r="G475" s="80">
        <f t="shared" si="99"/>
        <v>6493000</v>
      </c>
      <c r="H475" s="81">
        <f t="shared" si="100"/>
        <v>8.3069224353627957E-2</v>
      </c>
      <c r="I475" s="82">
        <f t="shared" si="101"/>
        <v>6493000</v>
      </c>
    </row>
    <row r="476" spans="1:9" x14ac:dyDescent="0.2">
      <c r="A476" s="6"/>
      <c r="B476" s="7" t="s">
        <v>14</v>
      </c>
      <c r="C476" s="8">
        <v>5995000</v>
      </c>
      <c r="D476" s="9">
        <v>5995000</v>
      </c>
      <c r="F476" s="79" t="s">
        <v>14</v>
      </c>
      <c r="G476" s="80">
        <f t="shared" si="99"/>
        <v>6493000</v>
      </c>
      <c r="H476" s="81">
        <f t="shared" si="100"/>
        <v>8.3069224353627957E-2</v>
      </c>
      <c r="I476" s="82">
        <f t="shared" si="101"/>
        <v>6493000</v>
      </c>
    </row>
    <row r="477" spans="1:9" x14ac:dyDescent="0.2">
      <c r="A477" s="6"/>
      <c r="B477" s="7" t="s">
        <v>15</v>
      </c>
      <c r="C477" s="8" t="s">
        <v>1</v>
      </c>
      <c r="D477" s="9">
        <v>5995000</v>
      </c>
      <c r="F477" s="79" t="s">
        <v>15</v>
      </c>
      <c r="G477" s="80">
        <f t="shared" si="99"/>
        <v>6493000</v>
      </c>
      <c r="H477" s="81">
        <f t="shared" si="100"/>
        <v>8.3069224353627957E-2</v>
      </c>
      <c r="I477" s="82">
        <f t="shared" si="101"/>
        <v>6493000</v>
      </c>
    </row>
    <row r="478" spans="1:9" x14ac:dyDescent="0.2">
      <c r="A478" s="91"/>
      <c r="B478" s="156" t="s">
        <v>16</v>
      </c>
      <c r="C478" s="161"/>
      <c r="D478" s="162"/>
      <c r="F478" s="79" t="s">
        <v>16</v>
      </c>
      <c r="G478" s="80">
        <f t="shared" si="99"/>
        <v>6493000</v>
      </c>
      <c r="H478" s="81">
        <f t="shared" si="100"/>
        <v>8.3069224353627957E-2</v>
      </c>
      <c r="I478" s="82">
        <f t="shared" si="101"/>
        <v>6493000</v>
      </c>
    </row>
    <row r="479" spans="1:9" ht="15" thickBot="1" x14ac:dyDescent="0.25">
      <c r="A479" s="91"/>
      <c r="B479" s="157" t="s">
        <v>17</v>
      </c>
      <c r="C479" s="163"/>
      <c r="D479" s="164"/>
      <c r="F479" s="75" t="s">
        <v>17</v>
      </c>
      <c r="G479" s="83"/>
      <c r="H479" s="84"/>
      <c r="I479" s="85">
        <f t="shared" si="101"/>
        <v>6493000</v>
      </c>
    </row>
    <row r="480" spans="1:9" ht="15" thickBot="1" x14ac:dyDescent="0.25">
      <c r="A480" s="91"/>
      <c r="B480" s="91"/>
      <c r="C480" s="91"/>
      <c r="D480" s="91"/>
    </row>
    <row r="481" spans="1:9" ht="15.75" x14ac:dyDescent="0.25">
      <c r="A481" s="6"/>
      <c r="B481" s="302" t="s">
        <v>72</v>
      </c>
      <c r="C481" s="303"/>
      <c r="D481" s="304"/>
      <c r="F481" s="308" t="s">
        <v>72</v>
      </c>
      <c r="G481" s="309"/>
      <c r="H481" s="309"/>
      <c r="I481" s="310"/>
    </row>
    <row r="482" spans="1:9" x14ac:dyDescent="0.2">
      <c r="A482" s="6"/>
      <c r="B482" s="325" t="s">
        <v>28</v>
      </c>
      <c r="C482" s="326"/>
      <c r="D482" s="327"/>
      <c r="F482" s="311" t="s">
        <v>28</v>
      </c>
      <c r="G482" s="312"/>
      <c r="H482" s="312"/>
      <c r="I482" s="313"/>
    </row>
    <row r="483" spans="1:9" x14ac:dyDescent="0.2">
      <c r="A483" s="6"/>
      <c r="B483" s="316" t="s">
        <v>4</v>
      </c>
      <c r="C483" s="294" t="s">
        <v>5</v>
      </c>
      <c r="D483" s="295"/>
      <c r="F483" s="319" t="s">
        <v>4</v>
      </c>
      <c r="G483" s="314" t="s">
        <v>5</v>
      </c>
      <c r="H483" s="314"/>
      <c r="I483" s="315"/>
    </row>
    <row r="484" spans="1:9" ht="15" thickBot="1" x14ac:dyDescent="0.25">
      <c r="A484" s="6"/>
      <c r="B484" s="317"/>
      <c r="C484" s="129" t="s">
        <v>6</v>
      </c>
      <c r="D484" s="130" t="s">
        <v>7</v>
      </c>
      <c r="F484" s="320"/>
      <c r="G484" s="165" t="s">
        <v>6</v>
      </c>
      <c r="H484" s="166" t="s">
        <v>8</v>
      </c>
      <c r="I484" s="167" t="s">
        <v>7</v>
      </c>
    </row>
    <row r="485" spans="1:9" x14ac:dyDescent="0.2">
      <c r="A485" s="6"/>
      <c r="B485" s="7" t="s">
        <v>46</v>
      </c>
      <c r="C485" s="8">
        <v>5995000</v>
      </c>
      <c r="D485" s="9"/>
      <c r="F485" s="116" t="s">
        <v>46</v>
      </c>
      <c r="G485" s="117">
        <f>+MROUND(D486*1.083,1000)</f>
        <v>6493000</v>
      </c>
      <c r="H485" s="127">
        <f>(G485/D486)-1</f>
        <v>8.3069224353627957E-2</v>
      </c>
      <c r="I485" s="119"/>
    </row>
    <row r="486" spans="1:9" ht="15" thickBot="1" x14ac:dyDescent="0.25">
      <c r="A486" s="6"/>
      <c r="B486" s="10" t="s">
        <v>47</v>
      </c>
      <c r="C486" s="11" t="s">
        <v>1</v>
      </c>
      <c r="D486" s="12">
        <v>5995000</v>
      </c>
      <c r="F486" s="112" t="s">
        <v>47</v>
      </c>
      <c r="G486" s="113"/>
      <c r="H486" s="120"/>
      <c r="I486" s="115">
        <f>+G485</f>
        <v>6493000</v>
      </c>
    </row>
    <row r="487" spans="1:9" x14ac:dyDescent="0.2">
      <c r="A487" s="91"/>
      <c r="B487" s="91"/>
      <c r="C487" s="91"/>
      <c r="D487" s="91"/>
    </row>
    <row r="488" spans="1:9" x14ac:dyDescent="0.2"/>
    <row r="489" spans="1:9" x14ac:dyDescent="0.2"/>
  </sheetData>
  <mergeCells count="298">
    <mergeCell ref="B5:D6"/>
    <mergeCell ref="B7:D7"/>
    <mergeCell ref="F10:F11"/>
    <mergeCell ref="B10:B11"/>
    <mergeCell ref="D2:I2"/>
    <mergeCell ref="D3:I3"/>
    <mergeCell ref="B42:D42"/>
    <mergeCell ref="B43:D43"/>
    <mergeCell ref="F5:I6"/>
    <mergeCell ref="C44:D44"/>
    <mergeCell ref="B12:D12"/>
    <mergeCell ref="B25:D25"/>
    <mergeCell ref="B34:D34"/>
    <mergeCell ref="F44:F45"/>
    <mergeCell ref="B44:B45"/>
    <mergeCell ref="G44:I44"/>
    <mergeCell ref="B8:D8"/>
    <mergeCell ref="B9:D9"/>
    <mergeCell ref="C10:D10"/>
    <mergeCell ref="F8:I8"/>
    <mergeCell ref="F9:I9"/>
    <mergeCell ref="G10:I10"/>
    <mergeCell ref="F12:I12"/>
    <mergeCell ref="F25:I25"/>
    <mergeCell ref="F34:I34"/>
    <mergeCell ref="F43:I43"/>
    <mergeCell ref="F42:I42"/>
    <mergeCell ref="B68:D68"/>
    <mergeCell ref="C69:D69"/>
    <mergeCell ref="B49:D49"/>
    <mergeCell ref="B50:D50"/>
    <mergeCell ref="C51:D51"/>
    <mergeCell ref="F68:I68"/>
    <mergeCell ref="G69:I69"/>
    <mergeCell ref="F51:F52"/>
    <mergeCell ref="B51:B52"/>
    <mergeCell ref="F69:F70"/>
    <mergeCell ref="B69:B70"/>
    <mergeCell ref="F49:I49"/>
    <mergeCell ref="F50:I50"/>
    <mergeCell ref="G51:I51"/>
    <mergeCell ref="F63:I63"/>
    <mergeCell ref="F67:I67"/>
    <mergeCell ref="B67:D67"/>
    <mergeCell ref="B98:D98"/>
    <mergeCell ref="C99:D99"/>
    <mergeCell ref="B115:D115"/>
    <mergeCell ref="B71:D71"/>
    <mergeCell ref="B82:D82"/>
    <mergeCell ref="B91:D91"/>
    <mergeCell ref="B97:D97"/>
    <mergeCell ref="F71:I71"/>
    <mergeCell ref="F82:I82"/>
    <mergeCell ref="F91:I91"/>
    <mergeCell ref="F97:I97"/>
    <mergeCell ref="F98:I98"/>
    <mergeCell ref="G99:I99"/>
    <mergeCell ref="F111:I111"/>
    <mergeCell ref="F115:I115"/>
    <mergeCell ref="B99:B100"/>
    <mergeCell ref="F99:F100"/>
    <mergeCell ref="B130:D130"/>
    <mergeCell ref="B138:D138"/>
    <mergeCell ref="B139:D139"/>
    <mergeCell ref="B140:B141"/>
    <mergeCell ref="B147:B148"/>
    <mergeCell ref="B116:D116"/>
    <mergeCell ref="C117:D117"/>
    <mergeCell ref="B119:D119"/>
    <mergeCell ref="F116:I116"/>
    <mergeCell ref="G117:I117"/>
    <mergeCell ref="F119:I119"/>
    <mergeCell ref="F130:I130"/>
    <mergeCell ref="F138:I138"/>
    <mergeCell ref="F139:I139"/>
    <mergeCell ref="B117:B118"/>
    <mergeCell ref="F117:F118"/>
    <mergeCell ref="F140:F141"/>
    <mergeCell ref="C147:D147"/>
    <mergeCell ref="B152:D152"/>
    <mergeCell ref="B153:D153"/>
    <mergeCell ref="C140:D140"/>
    <mergeCell ref="B145:D145"/>
    <mergeCell ref="B146:D146"/>
    <mergeCell ref="G140:I140"/>
    <mergeCell ref="F145:I145"/>
    <mergeCell ref="F146:I146"/>
    <mergeCell ref="G147:I147"/>
    <mergeCell ref="F152:I152"/>
    <mergeCell ref="F153:I153"/>
    <mergeCell ref="F147:F148"/>
    <mergeCell ref="G154:I154"/>
    <mergeCell ref="F156:I156"/>
    <mergeCell ref="F167:I167"/>
    <mergeCell ref="F176:I176"/>
    <mergeCell ref="F180:I180"/>
    <mergeCell ref="F181:I181"/>
    <mergeCell ref="G182:I182"/>
    <mergeCell ref="F182:F183"/>
    <mergeCell ref="B182:B183"/>
    <mergeCell ref="F154:F155"/>
    <mergeCell ref="B180:D180"/>
    <mergeCell ref="B181:D181"/>
    <mergeCell ref="C182:D182"/>
    <mergeCell ref="C154:D154"/>
    <mergeCell ref="B156:D156"/>
    <mergeCell ref="B167:D167"/>
    <mergeCell ref="B205:D205"/>
    <mergeCell ref="B206:D206"/>
    <mergeCell ref="C207:D207"/>
    <mergeCell ref="B198:D198"/>
    <mergeCell ref="B199:D199"/>
    <mergeCell ref="C200:D200"/>
    <mergeCell ref="F194:I194"/>
    <mergeCell ref="F198:I198"/>
    <mergeCell ref="F199:I199"/>
    <mergeCell ref="G200:I200"/>
    <mergeCell ref="F205:I205"/>
    <mergeCell ref="F206:I206"/>
    <mergeCell ref="G207:I207"/>
    <mergeCell ref="B200:B201"/>
    <mergeCell ref="F200:F201"/>
    <mergeCell ref="B207:B208"/>
    <mergeCell ref="F207:F208"/>
    <mergeCell ref="B228:D228"/>
    <mergeCell ref="B229:D229"/>
    <mergeCell ref="C230:D230"/>
    <mergeCell ref="B221:D221"/>
    <mergeCell ref="B222:D222"/>
    <mergeCell ref="C223:D223"/>
    <mergeCell ref="F217:I217"/>
    <mergeCell ref="F221:I221"/>
    <mergeCell ref="F222:I222"/>
    <mergeCell ref="G223:I223"/>
    <mergeCell ref="F228:I228"/>
    <mergeCell ref="F229:I229"/>
    <mergeCell ref="G230:I230"/>
    <mergeCell ref="F223:F224"/>
    <mergeCell ref="B223:B224"/>
    <mergeCell ref="F230:F231"/>
    <mergeCell ref="B230:B231"/>
    <mergeCell ref="C251:D251"/>
    <mergeCell ref="B253:D253"/>
    <mergeCell ref="B264:D264"/>
    <mergeCell ref="B270:D270"/>
    <mergeCell ref="B232:D232"/>
    <mergeCell ref="B243:D243"/>
    <mergeCell ref="B249:D249"/>
    <mergeCell ref="B250:D250"/>
    <mergeCell ref="F232:I232"/>
    <mergeCell ref="F243:I243"/>
    <mergeCell ref="F249:I249"/>
    <mergeCell ref="F250:I250"/>
    <mergeCell ref="G251:I251"/>
    <mergeCell ref="F253:I253"/>
    <mergeCell ref="F264:I264"/>
    <mergeCell ref="F270:I270"/>
    <mergeCell ref="F251:F252"/>
    <mergeCell ref="B251:B252"/>
    <mergeCell ref="B293:D293"/>
    <mergeCell ref="B271:D271"/>
    <mergeCell ref="C272:D272"/>
    <mergeCell ref="B274:D274"/>
    <mergeCell ref="F271:I271"/>
    <mergeCell ref="G272:I272"/>
    <mergeCell ref="F274:I274"/>
    <mergeCell ref="F284:I284"/>
    <mergeCell ref="F292:I292"/>
    <mergeCell ref="F293:I293"/>
    <mergeCell ref="B324:D324"/>
    <mergeCell ref="B325:D325"/>
    <mergeCell ref="C326:D326"/>
    <mergeCell ref="B326:B327"/>
    <mergeCell ref="B360:D360"/>
    <mergeCell ref="G294:I294"/>
    <mergeCell ref="F296:I296"/>
    <mergeCell ref="B272:B273"/>
    <mergeCell ref="F294:F295"/>
    <mergeCell ref="B317:D317"/>
    <mergeCell ref="B318:D318"/>
    <mergeCell ref="C319:D319"/>
    <mergeCell ref="C294:D294"/>
    <mergeCell ref="B296:D296"/>
    <mergeCell ref="B307:D307"/>
    <mergeCell ref="F307:I307"/>
    <mergeCell ref="F317:I317"/>
    <mergeCell ref="F318:I318"/>
    <mergeCell ref="G319:I319"/>
    <mergeCell ref="B319:B320"/>
    <mergeCell ref="F319:F320"/>
    <mergeCell ref="F272:F273"/>
    <mergeCell ref="B284:D284"/>
    <mergeCell ref="B292:D292"/>
    <mergeCell ref="F324:I324"/>
    <mergeCell ref="F325:I325"/>
    <mergeCell ref="G326:I326"/>
    <mergeCell ref="F328:I328"/>
    <mergeCell ref="F339:I339"/>
    <mergeCell ref="F345:I345"/>
    <mergeCell ref="F346:I346"/>
    <mergeCell ref="G347:I347"/>
    <mergeCell ref="F349:I349"/>
    <mergeCell ref="F326:F327"/>
    <mergeCell ref="B370:D370"/>
    <mergeCell ref="B371:D371"/>
    <mergeCell ref="C347:D347"/>
    <mergeCell ref="B349:D349"/>
    <mergeCell ref="F360:I360"/>
    <mergeCell ref="F370:I370"/>
    <mergeCell ref="F371:I371"/>
    <mergeCell ref="F347:F348"/>
    <mergeCell ref="B347:B348"/>
    <mergeCell ref="C379:D379"/>
    <mergeCell ref="B384:D384"/>
    <mergeCell ref="B385:D385"/>
    <mergeCell ref="C372:D372"/>
    <mergeCell ref="B377:D377"/>
    <mergeCell ref="B378:D378"/>
    <mergeCell ref="G372:I372"/>
    <mergeCell ref="F377:I377"/>
    <mergeCell ref="F378:I378"/>
    <mergeCell ref="G379:I379"/>
    <mergeCell ref="F384:I384"/>
    <mergeCell ref="F385:I385"/>
    <mergeCell ref="F372:F373"/>
    <mergeCell ref="B372:B373"/>
    <mergeCell ref="F442:I442"/>
    <mergeCell ref="F443:I443"/>
    <mergeCell ref="B328:D328"/>
    <mergeCell ref="B339:D339"/>
    <mergeCell ref="B345:D345"/>
    <mergeCell ref="B346:D346"/>
    <mergeCell ref="F379:F380"/>
    <mergeCell ref="F386:F387"/>
    <mergeCell ref="B379:B380"/>
    <mergeCell ref="B442:D442"/>
    <mergeCell ref="B443:D443"/>
    <mergeCell ref="B420:D420"/>
    <mergeCell ref="C386:D386"/>
    <mergeCell ref="B401:D401"/>
    <mergeCell ref="B402:D402"/>
    <mergeCell ref="F397:I397"/>
    <mergeCell ref="F401:I401"/>
    <mergeCell ref="F402:I402"/>
    <mergeCell ref="F405:I405"/>
    <mergeCell ref="F414:I414"/>
    <mergeCell ref="F420:I420"/>
    <mergeCell ref="C403:D403"/>
    <mergeCell ref="B405:D405"/>
    <mergeCell ref="B414:D414"/>
    <mergeCell ref="F449:I449"/>
    <mergeCell ref="F450:I450"/>
    <mergeCell ref="B386:B387"/>
    <mergeCell ref="G403:I403"/>
    <mergeCell ref="F403:F404"/>
    <mergeCell ref="B403:B404"/>
    <mergeCell ref="B456:D456"/>
    <mergeCell ref="B457:D457"/>
    <mergeCell ref="C458:D458"/>
    <mergeCell ref="B449:D449"/>
    <mergeCell ref="B450:D450"/>
    <mergeCell ref="C451:D451"/>
    <mergeCell ref="F456:I456"/>
    <mergeCell ref="F457:I457"/>
    <mergeCell ref="F421:I421"/>
    <mergeCell ref="F424:I424"/>
    <mergeCell ref="G386:I386"/>
    <mergeCell ref="C444:D444"/>
    <mergeCell ref="B421:D421"/>
    <mergeCell ref="C422:D422"/>
    <mergeCell ref="B424:D424"/>
    <mergeCell ref="B433:D433"/>
    <mergeCell ref="F433:I433"/>
    <mergeCell ref="F438:I438"/>
    <mergeCell ref="C483:D483"/>
    <mergeCell ref="B460:D460"/>
    <mergeCell ref="B471:D471"/>
    <mergeCell ref="B481:D481"/>
    <mergeCell ref="F471:I471"/>
    <mergeCell ref="F481:I481"/>
    <mergeCell ref="F482:I482"/>
    <mergeCell ref="G458:I458"/>
    <mergeCell ref="B422:B423"/>
    <mergeCell ref="B444:B445"/>
    <mergeCell ref="B451:B452"/>
    <mergeCell ref="B458:B459"/>
    <mergeCell ref="F483:F484"/>
    <mergeCell ref="G483:I483"/>
    <mergeCell ref="B483:B484"/>
    <mergeCell ref="F460:I460"/>
    <mergeCell ref="F422:F423"/>
    <mergeCell ref="G422:I422"/>
    <mergeCell ref="F444:F445"/>
    <mergeCell ref="G444:I444"/>
    <mergeCell ref="F451:F452"/>
    <mergeCell ref="G451:I451"/>
    <mergeCell ref="F458:F459"/>
    <mergeCell ref="B482:D482"/>
  </mergeCells>
  <pageMargins left="0.51181102362204722" right="0.31496062992125984" top="0.15748031496062992" bottom="0.15748031496062992" header="0.31496062992125984" footer="0.31496062992125984"/>
  <pageSetup scale="90" orientation="portrait" r:id="rId1"/>
  <ignoredErrors>
    <ignoredError sqref="G18:G20 H17:H19 H30:H31 H64 G75 G79 H74:H78 H85 H124 G164 H163 G236 G257 G280 G304 G332 G409 G427:G428 G46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78"/>
  <sheetViews>
    <sheetView showGridLines="0" tabSelected="1" zoomScaleNormal="100" workbookViewId="0">
      <pane xSplit="1" ySplit="7" topLeftCell="B914" activePane="bottomRight" state="frozen"/>
      <selection activeCell="L17" sqref="L17"/>
      <selection pane="topRight" activeCell="L17" sqref="L17"/>
      <selection pane="bottomLeft" activeCell="L17" sqref="L17"/>
      <selection pane="bottomRight" activeCell="K927" sqref="K927"/>
    </sheetView>
  </sheetViews>
  <sheetFormatPr baseColWidth="10" defaultColWidth="0" defaultRowHeight="14.25" zeroHeight="1" x14ac:dyDescent="0.2"/>
  <cols>
    <col min="1" max="1" width="1.28515625" style="72" customWidth="1"/>
    <col min="2" max="2" width="13.5703125" style="70" bestFit="1" customWidth="1"/>
    <col min="3" max="3" width="16.140625" style="70" bestFit="1" customWidth="1"/>
    <col min="4" max="4" width="16.42578125" style="70" bestFit="1" customWidth="1"/>
    <col min="5" max="5" width="1.28515625" style="70" customWidth="1"/>
    <col min="6" max="6" width="11.42578125" style="70" customWidth="1"/>
    <col min="7" max="7" width="16.7109375" style="70" customWidth="1"/>
    <col min="8" max="8" width="11.42578125" style="70" customWidth="1"/>
    <col min="9" max="9" width="16.5703125" style="70" customWidth="1"/>
    <col min="10" max="12" width="11.42578125" style="72" customWidth="1"/>
    <col min="13" max="16384" width="11.42578125" style="72" hidden="1"/>
  </cols>
  <sheetData>
    <row r="1" spans="1:12" x14ac:dyDescent="0.2"/>
    <row r="2" spans="1:12" ht="18" x14ac:dyDescent="0.25">
      <c r="D2" s="385" t="s">
        <v>194</v>
      </c>
      <c r="E2" s="385"/>
      <c r="F2" s="385"/>
      <c r="G2" s="385"/>
      <c r="H2" s="385"/>
      <c r="I2" s="385"/>
      <c r="J2" s="592"/>
      <c r="K2" s="592"/>
      <c r="L2" s="592"/>
    </row>
    <row r="3" spans="1:12" ht="18" x14ac:dyDescent="0.25">
      <c r="D3" s="385" t="s">
        <v>73</v>
      </c>
      <c r="E3" s="385"/>
      <c r="F3" s="385"/>
      <c r="G3" s="385"/>
      <c r="H3" s="385"/>
      <c r="I3" s="385"/>
      <c r="J3" s="592"/>
      <c r="K3" s="592"/>
      <c r="L3" s="592"/>
    </row>
    <row r="4" spans="1:12" x14ac:dyDescent="0.2"/>
    <row r="5" spans="1:12" ht="15" thickBot="1" x14ac:dyDescent="0.25"/>
    <row r="6" spans="1:12" ht="15" customHeight="1" x14ac:dyDescent="0.2">
      <c r="B6" s="593">
        <v>2016</v>
      </c>
      <c r="C6" s="594"/>
      <c r="D6" s="595"/>
      <c r="F6" s="386">
        <v>2017</v>
      </c>
      <c r="G6" s="387"/>
      <c r="H6" s="387"/>
      <c r="I6" s="388"/>
    </row>
    <row r="7" spans="1:12" ht="15.75" customHeight="1" thickBot="1" x14ac:dyDescent="0.25">
      <c r="A7" s="74"/>
      <c r="B7" s="596"/>
      <c r="C7" s="597"/>
      <c r="D7" s="598"/>
      <c r="F7" s="389"/>
      <c r="G7" s="390"/>
      <c r="H7" s="390"/>
      <c r="I7" s="391"/>
    </row>
    <row r="8" spans="1:12" ht="12" customHeight="1" thickBot="1" x14ac:dyDescent="0.25">
      <c r="A8" s="74"/>
      <c r="B8" s="270"/>
      <c r="C8" s="270"/>
      <c r="D8" s="270"/>
    </row>
    <row r="9" spans="1:12" ht="21" thickBot="1" x14ac:dyDescent="0.35">
      <c r="A9" s="74"/>
      <c r="B9" s="599" t="s">
        <v>74</v>
      </c>
      <c r="C9" s="600"/>
      <c r="D9" s="601"/>
      <c r="F9" s="602" t="s">
        <v>74</v>
      </c>
      <c r="G9" s="603"/>
      <c r="H9" s="604"/>
      <c r="I9" s="605"/>
    </row>
    <row r="10" spans="1:12" ht="15.75" x14ac:dyDescent="0.25">
      <c r="A10" s="74"/>
      <c r="B10" s="582" t="s">
        <v>75</v>
      </c>
      <c r="C10" s="583"/>
      <c r="D10" s="584"/>
      <c r="F10" s="521" t="s">
        <v>75</v>
      </c>
      <c r="G10" s="522"/>
      <c r="H10" s="522"/>
      <c r="I10" s="523"/>
    </row>
    <row r="11" spans="1:12" x14ac:dyDescent="0.2">
      <c r="A11" s="74"/>
      <c r="B11" s="585" t="s">
        <v>76</v>
      </c>
      <c r="C11" s="586"/>
      <c r="D11" s="587"/>
      <c r="F11" s="589" t="s">
        <v>76</v>
      </c>
      <c r="G11" s="590"/>
      <c r="H11" s="590"/>
      <c r="I11" s="591"/>
    </row>
    <row r="12" spans="1:12" x14ac:dyDescent="0.2">
      <c r="A12" s="74"/>
      <c r="B12" s="403" t="s">
        <v>4</v>
      </c>
      <c r="C12" s="586" t="s">
        <v>5</v>
      </c>
      <c r="D12" s="587"/>
      <c r="F12" s="403" t="s">
        <v>4</v>
      </c>
      <c r="G12" s="586" t="s">
        <v>5</v>
      </c>
      <c r="H12" s="588"/>
      <c r="I12" s="587"/>
    </row>
    <row r="13" spans="1:12" ht="15" thickBot="1" x14ac:dyDescent="0.25">
      <c r="A13" s="74"/>
      <c r="B13" s="404"/>
      <c r="C13" s="129" t="s">
        <v>77</v>
      </c>
      <c r="D13" s="130" t="s">
        <v>78</v>
      </c>
      <c r="F13" s="404"/>
      <c r="G13" s="186" t="s">
        <v>77</v>
      </c>
      <c r="H13" s="194" t="s">
        <v>79</v>
      </c>
      <c r="I13" s="187" t="s">
        <v>113</v>
      </c>
    </row>
    <row r="14" spans="1:12" ht="15" thickBot="1" x14ac:dyDescent="0.25">
      <c r="A14" s="74"/>
      <c r="B14" s="427" t="s">
        <v>31</v>
      </c>
      <c r="C14" s="428"/>
      <c r="D14" s="429"/>
      <c r="F14" s="471" t="s">
        <v>31</v>
      </c>
      <c r="G14" s="472"/>
      <c r="H14" s="472"/>
      <c r="I14" s="473"/>
    </row>
    <row r="15" spans="1:12" x14ac:dyDescent="0.2">
      <c r="A15" s="74"/>
      <c r="B15" s="41" t="s">
        <v>10</v>
      </c>
      <c r="C15" s="42">
        <v>13794000</v>
      </c>
      <c r="D15" s="43">
        <v>13794000</v>
      </c>
      <c r="F15" s="181" t="s">
        <v>10</v>
      </c>
      <c r="G15" s="182">
        <f>+MROUND(D15*1.083,1000)</f>
        <v>14939000</v>
      </c>
      <c r="H15" s="190">
        <f>(G15/D15)-1</f>
        <v>8.3007104538205034E-2</v>
      </c>
      <c r="I15" s="189">
        <f>+G15</f>
        <v>14939000</v>
      </c>
    </row>
    <row r="16" spans="1:12" x14ac:dyDescent="0.2">
      <c r="A16" s="74"/>
      <c r="B16" s="63" t="s">
        <v>11</v>
      </c>
      <c r="C16" s="8">
        <v>13355000</v>
      </c>
      <c r="D16" s="9">
        <v>13794000</v>
      </c>
      <c r="F16" s="62" t="s">
        <v>11</v>
      </c>
      <c r="G16" s="21">
        <f>+MROUND(D16*1.083,1000)</f>
        <v>14939000</v>
      </c>
      <c r="H16" s="29">
        <f>(G16/D15)-1</f>
        <v>8.3007104538205034E-2</v>
      </c>
      <c r="I16" s="22">
        <f>+G15</f>
        <v>14939000</v>
      </c>
    </row>
    <row r="17" spans="1:9" x14ac:dyDescent="0.2">
      <c r="A17" s="74"/>
      <c r="B17" s="63" t="s">
        <v>12</v>
      </c>
      <c r="C17" s="8">
        <v>13355000</v>
      </c>
      <c r="D17" s="9">
        <v>13355000</v>
      </c>
      <c r="F17" s="62" t="s">
        <v>12</v>
      </c>
      <c r="G17" s="21">
        <f>+G16</f>
        <v>14939000</v>
      </c>
      <c r="H17" s="29">
        <f>(G17/D16)-1</f>
        <v>8.3007104538205034E-2</v>
      </c>
      <c r="I17" s="22">
        <f>+G16</f>
        <v>14939000</v>
      </c>
    </row>
    <row r="18" spans="1:9" x14ac:dyDescent="0.2">
      <c r="A18" s="74"/>
      <c r="B18" s="63" t="s">
        <v>13</v>
      </c>
      <c r="C18" s="8">
        <v>13249000</v>
      </c>
      <c r="D18" s="9">
        <v>13355000</v>
      </c>
      <c r="F18" s="62" t="s">
        <v>13</v>
      </c>
      <c r="G18" s="21">
        <f>+MROUND(D17*1.083,1000)</f>
        <v>14463000</v>
      </c>
      <c r="H18" s="29">
        <f>(G18/D17)-1</f>
        <v>8.2965181579932601E-2</v>
      </c>
      <c r="I18" s="22">
        <f>+G17</f>
        <v>14939000</v>
      </c>
    </row>
    <row r="19" spans="1:9" x14ac:dyDescent="0.2">
      <c r="A19" s="74"/>
      <c r="B19" s="49" t="s">
        <v>14</v>
      </c>
      <c r="C19" s="50">
        <v>13249000</v>
      </c>
      <c r="D19" s="51">
        <v>13249000</v>
      </c>
      <c r="F19" s="62" t="s">
        <v>14</v>
      </c>
      <c r="G19" s="21">
        <f>+G18</f>
        <v>14463000</v>
      </c>
      <c r="H19" s="29">
        <f>(G19/D18)-1</f>
        <v>8.2965181579932601E-2</v>
      </c>
      <c r="I19" s="22">
        <f>+G18</f>
        <v>14463000</v>
      </c>
    </row>
    <row r="20" spans="1:9" ht="15" thickBot="1" x14ac:dyDescent="0.25">
      <c r="A20" s="74"/>
      <c r="B20" s="26" t="s">
        <v>15</v>
      </c>
      <c r="C20" s="11">
        <v>13249000</v>
      </c>
      <c r="D20" s="12">
        <v>13249000</v>
      </c>
      <c r="F20" s="168" t="s">
        <v>15</v>
      </c>
      <c r="G20" s="40">
        <f>+MROUND(D19*1.083,1000)</f>
        <v>14349000</v>
      </c>
      <c r="H20" s="193">
        <f>(G20/D19)-1</f>
        <v>8.302513397237532E-2</v>
      </c>
      <c r="I20" s="35">
        <f>+G19</f>
        <v>14463000</v>
      </c>
    </row>
    <row r="21" spans="1:9" ht="15" thickBot="1" x14ac:dyDescent="0.25">
      <c r="A21" s="74"/>
      <c r="B21" s="606" t="s">
        <v>23</v>
      </c>
      <c r="C21" s="607"/>
      <c r="D21" s="608"/>
      <c r="F21" s="471" t="s">
        <v>23</v>
      </c>
      <c r="G21" s="472"/>
      <c r="H21" s="472"/>
      <c r="I21" s="473"/>
    </row>
    <row r="22" spans="1:9" x14ac:dyDescent="0.2">
      <c r="A22" s="74"/>
      <c r="B22" s="41" t="s">
        <v>10</v>
      </c>
      <c r="C22" s="42">
        <v>13794000</v>
      </c>
      <c r="D22" s="43">
        <v>13794000</v>
      </c>
      <c r="F22" s="181" t="s">
        <v>10</v>
      </c>
      <c r="G22" s="182">
        <f>+G15</f>
        <v>14939000</v>
      </c>
      <c r="H22" s="190">
        <f>(G22/D22)-1</f>
        <v>8.3007104538205034E-2</v>
      </c>
      <c r="I22" s="189">
        <f>+G22</f>
        <v>14939000</v>
      </c>
    </row>
    <row r="23" spans="1:9" x14ac:dyDescent="0.2">
      <c r="A23" s="74"/>
      <c r="B23" s="62" t="s">
        <v>11</v>
      </c>
      <c r="C23" s="21">
        <v>13355000</v>
      </c>
      <c r="D23" s="22">
        <v>13794000</v>
      </c>
      <c r="F23" s="168" t="s">
        <v>11</v>
      </c>
      <c r="G23" s="40">
        <f>+G16</f>
        <v>14939000</v>
      </c>
      <c r="H23" s="29">
        <f>(G23/D22)-1</f>
        <v>8.3007104538205034E-2</v>
      </c>
      <c r="I23" s="35">
        <f>+G22</f>
        <v>14939000</v>
      </c>
    </row>
    <row r="24" spans="1:9" x14ac:dyDescent="0.2">
      <c r="A24" s="74"/>
      <c r="B24" s="62" t="s">
        <v>12</v>
      </c>
      <c r="C24" s="21">
        <v>13355000</v>
      </c>
      <c r="D24" s="22">
        <v>13355000</v>
      </c>
      <c r="F24" s="168" t="s">
        <v>12</v>
      </c>
      <c r="G24" s="40">
        <f>+G17</f>
        <v>14939000</v>
      </c>
      <c r="H24" s="29">
        <f>(G24/D23)-1</f>
        <v>8.3007104538205034E-2</v>
      </c>
      <c r="I24" s="35">
        <f>+G23</f>
        <v>14939000</v>
      </c>
    </row>
    <row r="25" spans="1:9" x14ac:dyDescent="0.2">
      <c r="A25" s="74"/>
      <c r="B25" s="62" t="s">
        <v>13</v>
      </c>
      <c r="C25" s="21" t="s">
        <v>1</v>
      </c>
      <c r="D25" s="22">
        <v>13355000</v>
      </c>
      <c r="F25" s="168" t="s">
        <v>13</v>
      </c>
      <c r="G25" s="40">
        <f>+G18</f>
        <v>14463000</v>
      </c>
      <c r="H25" s="29">
        <f>(G25/D24)-1</f>
        <v>8.2965181579932601E-2</v>
      </c>
      <c r="I25" s="35">
        <f>+G24</f>
        <v>14939000</v>
      </c>
    </row>
    <row r="26" spans="1:9" x14ac:dyDescent="0.2">
      <c r="A26" s="74"/>
      <c r="B26" s="62" t="s">
        <v>14</v>
      </c>
      <c r="C26" s="21"/>
      <c r="D26" s="22"/>
      <c r="F26" s="168" t="s">
        <v>14</v>
      </c>
      <c r="G26" s="170">
        <f>+G19</f>
        <v>14463000</v>
      </c>
      <c r="H26" s="29">
        <f>(G26/D25)-1</f>
        <v>8.2965181579932601E-2</v>
      </c>
      <c r="I26" s="22">
        <f>+G25</f>
        <v>14463000</v>
      </c>
    </row>
    <row r="27" spans="1:9" ht="15" thickBot="1" x14ac:dyDescent="0.25">
      <c r="A27" s="74"/>
      <c r="B27" s="168" t="s">
        <v>15</v>
      </c>
      <c r="C27" s="40"/>
      <c r="D27" s="35"/>
      <c r="F27" s="23" t="s">
        <v>15</v>
      </c>
      <c r="G27" s="171"/>
      <c r="H27" s="31"/>
      <c r="I27" s="25">
        <f>+G26</f>
        <v>14463000</v>
      </c>
    </row>
    <row r="28" spans="1:9" ht="15.75" thickBot="1" x14ac:dyDescent="0.3">
      <c r="A28" s="74"/>
      <c r="B28" s="530" t="s">
        <v>32</v>
      </c>
      <c r="C28" s="531"/>
      <c r="D28" s="532"/>
      <c r="F28" s="366" t="s">
        <v>188</v>
      </c>
      <c r="G28" s="367"/>
      <c r="H28" s="367"/>
      <c r="I28" s="368"/>
    </row>
    <row r="29" spans="1:9" x14ac:dyDescent="0.2">
      <c r="A29" s="74"/>
      <c r="B29" s="64" t="s">
        <v>10</v>
      </c>
      <c r="C29" s="95">
        <v>13794000</v>
      </c>
      <c r="D29" s="96">
        <v>13794000</v>
      </c>
      <c r="F29" s="64" t="s">
        <v>10</v>
      </c>
      <c r="G29" s="103">
        <f>+G15</f>
        <v>14939000</v>
      </c>
      <c r="H29" s="146">
        <f>(G29/D15)-1</f>
        <v>8.3007104538205034E-2</v>
      </c>
      <c r="I29" s="104">
        <f>+G29</f>
        <v>14939000</v>
      </c>
    </row>
    <row r="30" spans="1:9" x14ac:dyDescent="0.2">
      <c r="A30" s="74"/>
      <c r="B30" s="62" t="s">
        <v>11</v>
      </c>
      <c r="C30" s="8" t="s">
        <v>1</v>
      </c>
      <c r="D30" s="9">
        <v>13794000</v>
      </c>
      <c r="F30" s="62" t="s">
        <v>11</v>
      </c>
      <c r="G30" s="80">
        <f>+G16</f>
        <v>14939000</v>
      </c>
      <c r="H30" s="81">
        <f>(G30/D15)-1</f>
        <v>8.3007104538205034E-2</v>
      </c>
      <c r="I30" s="82">
        <f>+G29</f>
        <v>14939000</v>
      </c>
    </row>
    <row r="31" spans="1:9" x14ac:dyDescent="0.2">
      <c r="A31" s="74"/>
      <c r="B31" s="62" t="s">
        <v>12</v>
      </c>
      <c r="C31" s="267"/>
      <c r="D31" s="271"/>
      <c r="F31" s="62" t="s">
        <v>12</v>
      </c>
      <c r="G31" s="80">
        <f>+G17</f>
        <v>14939000</v>
      </c>
      <c r="H31" s="81">
        <f>(G31/D16)-1</f>
        <v>8.3007104538205034E-2</v>
      </c>
      <c r="I31" s="82">
        <f>+G30</f>
        <v>14939000</v>
      </c>
    </row>
    <row r="32" spans="1:9" ht="15" thickBot="1" x14ac:dyDescent="0.25">
      <c r="A32" s="74"/>
      <c r="B32" s="23" t="s">
        <v>13</v>
      </c>
      <c r="C32" s="268"/>
      <c r="D32" s="272"/>
      <c r="F32" s="23" t="s">
        <v>13</v>
      </c>
      <c r="G32" s="84"/>
      <c r="H32" s="84"/>
      <c r="I32" s="85">
        <f>+G31</f>
        <v>14939000</v>
      </c>
    </row>
    <row r="33" spans="1:9" ht="15" thickBot="1" x14ac:dyDescent="0.25">
      <c r="A33" s="74"/>
      <c r="B33" s="270"/>
      <c r="C33" s="270"/>
      <c r="D33" s="270"/>
    </row>
    <row r="34" spans="1:9" ht="15.75" x14ac:dyDescent="0.25">
      <c r="A34" s="74"/>
      <c r="B34" s="452" t="s">
        <v>80</v>
      </c>
      <c r="C34" s="580"/>
      <c r="D34" s="581"/>
      <c r="F34" s="421" t="s">
        <v>80</v>
      </c>
      <c r="G34" s="422"/>
      <c r="H34" s="422"/>
      <c r="I34" s="423"/>
    </row>
    <row r="35" spans="1:9" x14ac:dyDescent="0.2">
      <c r="A35" s="74"/>
      <c r="B35" s="455" t="s">
        <v>81</v>
      </c>
      <c r="C35" s="409"/>
      <c r="D35" s="411"/>
      <c r="F35" s="564" t="s">
        <v>81</v>
      </c>
      <c r="G35" s="565"/>
      <c r="H35" s="565"/>
      <c r="I35" s="566"/>
    </row>
    <row r="36" spans="1:9" x14ac:dyDescent="0.2">
      <c r="A36" s="74"/>
      <c r="B36" s="401" t="s">
        <v>4</v>
      </c>
      <c r="C36" s="409" t="s">
        <v>5</v>
      </c>
      <c r="D36" s="411"/>
      <c r="F36" s="462" t="s">
        <v>4</v>
      </c>
      <c r="G36" s="409" t="s">
        <v>5</v>
      </c>
      <c r="H36" s="409"/>
      <c r="I36" s="411"/>
    </row>
    <row r="37" spans="1:9" ht="15" thickBot="1" x14ac:dyDescent="0.25">
      <c r="A37" s="74"/>
      <c r="B37" s="420"/>
      <c r="C37" s="180" t="s">
        <v>77</v>
      </c>
      <c r="D37" s="173" t="s">
        <v>78</v>
      </c>
      <c r="F37" s="463"/>
      <c r="G37" s="180" t="s">
        <v>77</v>
      </c>
      <c r="H37" s="185" t="s">
        <v>79</v>
      </c>
      <c r="I37" s="173" t="s">
        <v>113</v>
      </c>
    </row>
    <row r="38" spans="1:9" ht="15" thickBot="1" x14ac:dyDescent="0.25">
      <c r="A38" s="74"/>
      <c r="B38" s="177" t="s">
        <v>50</v>
      </c>
      <c r="C38" s="178">
        <v>13089000</v>
      </c>
      <c r="D38" s="179">
        <v>13089000</v>
      </c>
      <c r="F38" s="181" t="s">
        <v>10</v>
      </c>
      <c r="G38" s="182">
        <f>+MROUND(D38*1.083,1000)</f>
        <v>14175000</v>
      </c>
      <c r="H38" s="183">
        <f>(G38/D38)-1</f>
        <v>8.297043318817332E-2</v>
      </c>
      <c r="I38" s="184">
        <f>+G38</f>
        <v>14175000</v>
      </c>
    </row>
    <row r="39" spans="1:9" ht="15" thickBot="1" x14ac:dyDescent="0.25">
      <c r="A39" s="74"/>
      <c r="B39" s="270"/>
      <c r="C39" s="270"/>
      <c r="D39" s="270"/>
      <c r="F39" s="23" t="s">
        <v>11</v>
      </c>
      <c r="G39" s="24">
        <f>+D38</f>
        <v>13089000</v>
      </c>
      <c r="H39" s="175">
        <f>(G39/D38)-1</f>
        <v>0</v>
      </c>
      <c r="I39" s="176">
        <f>+G38</f>
        <v>14175000</v>
      </c>
    </row>
    <row r="40" spans="1:9" ht="15" thickBot="1" x14ac:dyDescent="0.25">
      <c r="A40" s="74"/>
      <c r="B40" s="270"/>
      <c r="C40" s="270"/>
      <c r="D40" s="270"/>
    </row>
    <row r="41" spans="1:9" ht="15.75" x14ac:dyDescent="0.25">
      <c r="A41" s="74"/>
      <c r="B41" s="452" t="s">
        <v>82</v>
      </c>
      <c r="C41" s="453"/>
      <c r="D41" s="454"/>
      <c r="F41" s="452" t="s">
        <v>82</v>
      </c>
      <c r="G41" s="453"/>
      <c r="H41" s="453"/>
      <c r="I41" s="454"/>
    </row>
    <row r="42" spans="1:9" x14ac:dyDescent="0.2">
      <c r="A42" s="74"/>
      <c r="B42" s="455" t="s">
        <v>83</v>
      </c>
      <c r="C42" s="409"/>
      <c r="D42" s="411"/>
      <c r="F42" s="455" t="s">
        <v>83</v>
      </c>
      <c r="G42" s="409"/>
      <c r="H42" s="409"/>
      <c r="I42" s="411"/>
    </row>
    <row r="43" spans="1:9" x14ac:dyDescent="0.2">
      <c r="A43" s="74"/>
      <c r="B43" s="401" t="s">
        <v>4</v>
      </c>
      <c r="C43" s="409" t="s">
        <v>5</v>
      </c>
      <c r="D43" s="411"/>
      <c r="F43" s="462" t="s">
        <v>4</v>
      </c>
      <c r="G43" s="409" t="s">
        <v>5</v>
      </c>
      <c r="H43" s="409"/>
      <c r="I43" s="411"/>
    </row>
    <row r="44" spans="1:9" ht="15" thickBot="1" x14ac:dyDescent="0.25">
      <c r="A44" s="74"/>
      <c r="B44" s="420"/>
      <c r="C44" s="180" t="s">
        <v>77</v>
      </c>
      <c r="D44" s="173" t="s">
        <v>78</v>
      </c>
      <c r="F44" s="463"/>
      <c r="G44" s="180" t="s">
        <v>77</v>
      </c>
      <c r="H44" s="185" t="s">
        <v>79</v>
      </c>
      <c r="I44" s="173" t="s">
        <v>113</v>
      </c>
    </row>
    <row r="45" spans="1:9" ht="15" thickBot="1" x14ac:dyDescent="0.25">
      <c r="A45" s="74"/>
      <c r="B45" s="471" t="s">
        <v>31</v>
      </c>
      <c r="C45" s="472"/>
      <c r="D45" s="473"/>
      <c r="F45" s="527" t="s">
        <v>31</v>
      </c>
      <c r="G45" s="528"/>
      <c r="H45" s="528"/>
      <c r="I45" s="529"/>
    </row>
    <row r="46" spans="1:9" x14ac:dyDescent="0.2">
      <c r="A46" s="74"/>
      <c r="B46" s="188" t="s">
        <v>10</v>
      </c>
      <c r="C46" s="182">
        <v>12418000</v>
      </c>
      <c r="D46" s="189">
        <v>12418000</v>
      </c>
      <c r="F46" s="188" t="s">
        <v>66</v>
      </c>
      <c r="G46" s="182">
        <f>+MROUND(D46*1.083,1000)</f>
        <v>13449000</v>
      </c>
      <c r="H46" s="190">
        <f>(G46/D46)-1</f>
        <v>8.3024641649218855E-2</v>
      </c>
      <c r="I46" s="189"/>
    </row>
    <row r="47" spans="1:9" ht="15" thickBot="1" x14ac:dyDescent="0.25">
      <c r="A47" s="74"/>
      <c r="B47" s="66" t="s">
        <v>11</v>
      </c>
      <c r="C47" s="21">
        <v>12418000</v>
      </c>
      <c r="D47" s="22">
        <v>12418000</v>
      </c>
      <c r="F47" s="30" t="s">
        <v>66</v>
      </c>
      <c r="G47" s="24"/>
      <c r="H47" s="175"/>
      <c r="I47" s="25">
        <f>+G46</f>
        <v>13449000</v>
      </c>
    </row>
    <row r="48" spans="1:9" x14ac:dyDescent="0.2">
      <c r="A48" s="74"/>
      <c r="B48" s="66" t="s">
        <v>12</v>
      </c>
      <c r="C48" s="21">
        <v>12418000</v>
      </c>
      <c r="D48" s="22">
        <v>12418000</v>
      </c>
    </row>
    <row r="49" spans="1:9" ht="15" thickBot="1" x14ac:dyDescent="0.25">
      <c r="A49" s="74"/>
      <c r="B49" s="39" t="s">
        <v>13</v>
      </c>
      <c r="C49" s="40">
        <v>12258000</v>
      </c>
      <c r="D49" s="35">
        <v>12418000</v>
      </c>
    </row>
    <row r="50" spans="1:9" ht="15" thickBot="1" x14ac:dyDescent="0.25">
      <c r="A50" s="74"/>
      <c r="B50" s="471" t="s">
        <v>23</v>
      </c>
      <c r="C50" s="472"/>
      <c r="D50" s="473"/>
    </row>
    <row r="51" spans="1:9" x14ac:dyDescent="0.2">
      <c r="A51" s="74"/>
      <c r="B51" s="188" t="s">
        <v>10</v>
      </c>
      <c r="C51" s="182">
        <v>12418000</v>
      </c>
      <c r="D51" s="189">
        <v>12418000</v>
      </c>
    </row>
    <row r="52" spans="1:9" x14ac:dyDescent="0.2">
      <c r="A52" s="74"/>
      <c r="B52" s="66" t="s">
        <v>11</v>
      </c>
      <c r="C52" s="21">
        <v>12418000</v>
      </c>
      <c r="D52" s="22">
        <v>12418000</v>
      </c>
    </row>
    <row r="53" spans="1:9" x14ac:dyDescent="0.2">
      <c r="A53" s="74"/>
      <c r="B53" s="66" t="s">
        <v>12</v>
      </c>
      <c r="C53" s="21">
        <v>12418000</v>
      </c>
      <c r="D53" s="22">
        <v>12418000</v>
      </c>
    </row>
    <row r="54" spans="1:9" ht="15" thickBot="1" x14ac:dyDescent="0.25">
      <c r="A54" s="74"/>
      <c r="B54" s="30" t="s">
        <v>13</v>
      </c>
      <c r="C54" s="24"/>
      <c r="D54" s="25">
        <v>12418000</v>
      </c>
    </row>
    <row r="55" spans="1:9" ht="15" thickBot="1" x14ac:dyDescent="0.25">
      <c r="A55" s="74"/>
      <c r="B55" s="270"/>
      <c r="C55" s="270"/>
      <c r="D55" s="270"/>
    </row>
    <row r="56" spans="1:9" ht="15.75" x14ac:dyDescent="0.25">
      <c r="A56" s="74"/>
      <c r="B56" s="452" t="s">
        <v>84</v>
      </c>
      <c r="C56" s="453"/>
      <c r="D56" s="454"/>
      <c r="F56" s="412" t="s">
        <v>84</v>
      </c>
      <c r="G56" s="413"/>
      <c r="H56" s="413"/>
      <c r="I56" s="414"/>
    </row>
    <row r="57" spans="1:9" x14ac:dyDescent="0.2">
      <c r="A57" s="74"/>
      <c r="B57" s="455" t="s">
        <v>83</v>
      </c>
      <c r="C57" s="409"/>
      <c r="D57" s="411"/>
      <c r="F57" s="415" t="s">
        <v>83</v>
      </c>
      <c r="G57" s="416"/>
      <c r="H57" s="416"/>
      <c r="I57" s="417"/>
    </row>
    <row r="58" spans="1:9" x14ac:dyDescent="0.2">
      <c r="A58" s="74"/>
      <c r="B58" s="401" t="s">
        <v>4</v>
      </c>
      <c r="C58" s="409" t="s">
        <v>5</v>
      </c>
      <c r="D58" s="411"/>
      <c r="F58" s="401" t="s">
        <v>4</v>
      </c>
      <c r="G58" s="409" t="s">
        <v>5</v>
      </c>
      <c r="H58" s="410"/>
      <c r="I58" s="411"/>
    </row>
    <row r="59" spans="1:9" ht="15" thickBot="1" x14ac:dyDescent="0.25">
      <c r="A59" s="74"/>
      <c r="B59" s="420"/>
      <c r="C59" s="180" t="s">
        <v>77</v>
      </c>
      <c r="D59" s="173" t="s">
        <v>78</v>
      </c>
      <c r="F59" s="420"/>
      <c r="G59" s="180" t="s">
        <v>77</v>
      </c>
      <c r="H59" s="191" t="s">
        <v>79</v>
      </c>
      <c r="I59" s="173" t="s">
        <v>113</v>
      </c>
    </row>
    <row r="60" spans="1:9" ht="15" thickBot="1" x14ac:dyDescent="0.25">
      <c r="A60" s="74"/>
      <c r="B60" s="471" t="s">
        <v>31</v>
      </c>
      <c r="C60" s="472"/>
      <c r="D60" s="473"/>
      <c r="F60" s="471" t="s">
        <v>31</v>
      </c>
      <c r="G60" s="472"/>
      <c r="H60" s="472"/>
      <c r="I60" s="473"/>
    </row>
    <row r="61" spans="1:9" x14ac:dyDescent="0.2">
      <c r="A61" s="74"/>
      <c r="B61" s="188" t="s">
        <v>10</v>
      </c>
      <c r="C61" s="182">
        <v>12045000</v>
      </c>
      <c r="D61" s="189">
        <v>12045000</v>
      </c>
      <c r="F61" s="195" t="s">
        <v>66</v>
      </c>
      <c r="G61" s="196">
        <f>+MROUND(D61*1.083,1000)</f>
        <v>13045000</v>
      </c>
      <c r="H61" s="183">
        <f>(G61/D61)-1</f>
        <v>8.3022000830220044E-2</v>
      </c>
      <c r="I61" s="197"/>
    </row>
    <row r="62" spans="1:9" ht="15" thickBot="1" x14ac:dyDescent="0.25">
      <c r="A62" s="74"/>
      <c r="B62" s="66" t="s">
        <v>11</v>
      </c>
      <c r="C62" s="21">
        <v>12045000</v>
      </c>
      <c r="D62" s="22">
        <v>12045000</v>
      </c>
      <c r="F62" s="30" t="s">
        <v>66</v>
      </c>
      <c r="G62" s="24"/>
      <c r="H62" s="175"/>
      <c r="I62" s="25">
        <f>+G61</f>
        <v>13045000</v>
      </c>
    </row>
    <row r="63" spans="1:9" x14ac:dyDescent="0.2">
      <c r="A63" s="74"/>
      <c r="B63" s="66" t="s">
        <v>12</v>
      </c>
      <c r="C63" s="21">
        <v>12045000</v>
      </c>
      <c r="D63" s="22">
        <v>12045000</v>
      </c>
    </row>
    <row r="64" spans="1:9" ht="15" thickBot="1" x14ac:dyDescent="0.25">
      <c r="A64" s="74"/>
      <c r="B64" s="39" t="s">
        <v>13</v>
      </c>
      <c r="C64" s="40">
        <v>11885000</v>
      </c>
      <c r="D64" s="35">
        <v>12045000</v>
      </c>
    </row>
    <row r="65" spans="1:9" ht="15" thickBot="1" x14ac:dyDescent="0.25">
      <c r="A65" s="74"/>
      <c r="B65" s="471" t="s">
        <v>23</v>
      </c>
      <c r="C65" s="472"/>
      <c r="D65" s="473"/>
    </row>
    <row r="66" spans="1:9" x14ac:dyDescent="0.2">
      <c r="A66" s="74"/>
      <c r="B66" s="188" t="s">
        <v>10</v>
      </c>
      <c r="C66" s="182">
        <v>12045000</v>
      </c>
      <c r="D66" s="189">
        <v>12045000</v>
      </c>
    </row>
    <row r="67" spans="1:9" x14ac:dyDescent="0.2">
      <c r="A67" s="74"/>
      <c r="B67" s="66" t="s">
        <v>11</v>
      </c>
      <c r="C67" s="21">
        <v>12045000</v>
      </c>
      <c r="D67" s="22">
        <v>12045000</v>
      </c>
    </row>
    <row r="68" spans="1:9" x14ac:dyDescent="0.2">
      <c r="A68" s="74"/>
      <c r="B68" s="66" t="s">
        <v>12</v>
      </c>
      <c r="C68" s="21">
        <v>12045000</v>
      </c>
      <c r="D68" s="22">
        <v>12045000</v>
      </c>
    </row>
    <row r="69" spans="1:9" ht="15" thickBot="1" x14ac:dyDescent="0.25">
      <c r="A69" s="74"/>
      <c r="B69" s="30" t="s">
        <v>13</v>
      </c>
      <c r="C69" s="24" t="s">
        <v>1</v>
      </c>
      <c r="D69" s="25">
        <v>12045000</v>
      </c>
    </row>
    <row r="70" spans="1:9" ht="15" thickBot="1" x14ac:dyDescent="0.25">
      <c r="A70" s="74"/>
      <c r="B70" s="270"/>
      <c r="C70" s="270"/>
      <c r="D70" s="270"/>
    </row>
    <row r="71" spans="1:9" ht="15.75" x14ac:dyDescent="0.25">
      <c r="A71" s="74"/>
      <c r="B71" s="452" t="s">
        <v>85</v>
      </c>
      <c r="C71" s="453"/>
      <c r="D71" s="454"/>
      <c r="F71" s="412" t="s">
        <v>85</v>
      </c>
      <c r="G71" s="413"/>
      <c r="H71" s="413"/>
      <c r="I71" s="414"/>
    </row>
    <row r="72" spans="1:9" x14ac:dyDescent="0.2">
      <c r="A72" s="74"/>
      <c r="B72" s="455" t="s">
        <v>81</v>
      </c>
      <c r="C72" s="409"/>
      <c r="D72" s="411"/>
      <c r="F72" s="415" t="s">
        <v>81</v>
      </c>
      <c r="G72" s="416"/>
      <c r="H72" s="416"/>
      <c r="I72" s="417"/>
    </row>
    <row r="73" spans="1:9" x14ac:dyDescent="0.2">
      <c r="A73" s="74"/>
      <c r="B73" s="401" t="s">
        <v>4</v>
      </c>
      <c r="C73" s="409" t="s">
        <v>5</v>
      </c>
      <c r="D73" s="411"/>
      <c r="F73" s="401" t="s">
        <v>4</v>
      </c>
      <c r="G73" s="409" t="s">
        <v>5</v>
      </c>
      <c r="H73" s="410"/>
      <c r="I73" s="411"/>
    </row>
    <row r="74" spans="1:9" ht="15" thickBot="1" x14ac:dyDescent="0.25">
      <c r="A74" s="74"/>
      <c r="B74" s="420"/>
      <c r="C74" s="180" t="s">
        <v>77</v>
      </c>
      <c r="D74" s="173" t="s">
        <v>78</v>
      </c>
      <c r="F74" s="420"/>
      <c r="G74" s="180" t="s">
        <v>77</v>
      </c>
      <c r="H74" s="191" t="s">
        <v>79</v>
      </c>
      <c r="I74" s="173" t="s">
        <v>113</v>
      </c>
    </row>
    <row r="75" spans="1:9" ht="15" thickBot="1" x14ac:dyDescent="0.25">
      <c r="A75" s="74"/>
      <c r="B75" s="177" t="s">
        <v>50</v>
      </c>
      <c r="C75" s="178">
        <v>11885000</v>
      </c>
      <c r="D75" s="179">
        <v>11885000</v>
      </c>
      <c r="F75" s="181" t="s">
        <v>10</v>
      </c>
      <c r="G75" s="182">
        <f>+MROUND(D75*1.083,1000)</f>
        <v>12871000</v>
      </c>
      <c r="H75" s="199">
        <f>(G75/D75)-1</f>
        <v>8.2961716449305944E-2</v>
      </c>
      <c r="I75" s="189">
        <f>+G75</f>
        <v>12871000</v>
      </c>
    </row>
    <row r="76" spans="1:9" ht="15" thickBot="1" x14ac:dyDescent="0.25">
      <c r="A76" s="74"/>
      <c r="B76" s="270"/>
      <c r="C76" s="270"/>
      <c r="D76" s="270"/>
      <c r="F76" s="23" t="s">
        <v>11</v>
      </c>
      <c r="G76" s="24">
        <f>+D75</f>
        <v>11885000</v>
      </c>
      <c r="H76" s="31">
        <f>(G76/D75)-1</f>
        <v>0</v>
      </c>
      <c r="I76" s="25">
        <f>+G75</f>
        <v>12871000</v>
      </c>
    </row>
    <row r="77" spans="1:9" ht="15" thickBot="1" x14ac:dyDescent="0.25">
      <c r="A77" s="74"/>
      <c r="B77" s="270"/>
      <c r="C77" s="270"/>
      <c r="D77" s="270"/>
    </row>
    <row r="78" spans="1:9" ht="15.75" x14ac:dyDescent="0.25">
      <c r="A78" s="74"/>
      <c r="B78" s="452" t="s">
        <v>86</v>
      </c>
      <c r="C78" s="453"/>
      <c r="D78" s="454"/>
      <c r="F78" s="412" t="s">
        <v>86</v>
      </c>
      <c r="G78" s="413"/>
      <c r="H78" s="413"/>
      <c r="I78" s="414"/>
    </row>
    <row r="79" spans="1:9" x14ac:dyDescent="0.2">
      <c r="A79" s="74"/>
      <c r="B79" s="455" t="s">
        <v>83</v>
      </c>
      <c r="C79" s="409"/>
      <c r="D79" s="411"/>
      <c r="F79" s="415" t="s">
        <v>83</v>
      </c>
      <c r="G79" s="416"/>
      <c r="H79" s="416"/>
      <c r="I79" s="417"/>
    </row>
    <row r="80" spans="1:9" x14ac:dyDescent="0.2">
      <c r="A80" s="74"/>
      <c r="B80" s="401" t="s">
        <v>4</v>
      </c>
      <c r="C80" s="409" t="s">
        <v>5</v>
      </c>
      <c r="D80" s="411"/>
      <c r="F80" s="401" t="s">
        <v>4</v>
      </c>
      <c r="G80" s="409" t="s">
        <v>5</v>
      </c>
      <c r="H80" s="410"/>
      <c r="I80" s="411"/>
    </row>
    <row r="81" spans="1:9" ht="15" thickBot="1" x14ac:dyDescent="0.25">
      <c r="A81" s="74"/>
      <c r="B81" s="420"/>
      <c r="C81" s="180" t="s">
        <v>77</v>
      </c>
      <c r="D81" s="173" t="s">
        <v>78</v>
      </c>
      <c r="F81" s="420"/>
      <c r="G81" s="180" t="s">
        <v>77</v>
      </c>
      <c r="H81" s="191" t="s">
        <v>79</v>
      </c>
      <c r="I81" s="173" t="s">
        <v>113</v>
      </c>
    </row>
    <row r="82" spans="1:9" ht="15" thickBot="1" x14ac:dyDescent="0.25">
      <c r="A82" s="74"/>
      <c r="B82" s="471" t="s">
        <v>31</v>
      </c>
      <c r="C82" s="472"/>
      <c r="D82" s="473"/>
      <c r="F82" s="471" t="s">
        <v>31</v>
      </c>
      <c r="G82" s="472"/>
      <c r="H82" s="472"/>
      <c r="I82" s="473"/>
    </row>
    <row r="83" spans="1:9" x14ac:dyDescent="0.2">
      <c r="A83" s="74"/>
      <c r="B83" s="188" t="s">
        <v>10</v>
      </c>
      <c r="C83" s="182">
        <v>12311000</v>
      </c>
      <c r="D83" s="189">
        <v>12311000</v>
      </c>
      <c r="F83" s="188" t="s">
        <v>66</v>
      </c>
      <c r="G83" s="182">
        <f>+MROUND(D83*1.083,1000)</f>
        <v>13333000</v>
      </c>
      <c r="H83" s="190">
        <f>(G83/D83)-1</f>
        <v>8.3015189667776879E-2</v>
      </c>
      <c r="I83" s="189"/>
    </row>
    <row r="84" spans="1:9" ht="15" thickBot="1" x14ac:dyDescent="0.25">
      <c r="A84" s="74"/>
      <c r="B84" s="66" t="s">
        <v>11</v>
      </c>
      <c r="C84" s="21">
        <v>12311000</v>
      </c>
      <c r="D84" s="22">
        <v>12311000</v>
      </c>
      <c r="F84" s="30" t="s">
        <v>66</v>
      </c>
      <c r="G84" s="24"/>
      <c r="H84" s="175"/>
      <c r="I84" s="25">
        <f>+G83</f>
        <v>13333000</v>
      </c>
    </row>
    <row r="85" spans="1:9" x14ac:dyDescent="0.2">
      <c r="A85" s="74"/>
      <c r="B85" s="66" t="s">
        <v>12</v>
      </c>
      <c r="C85" s="21">
        <v>12311000</v>
      </c>
      <c r="D85" s="22">
        <v>12311000</v>
      </c>
    </row>
    <row r="86" spans="1:9" ht="15" thickBot="1" x14ac:dyDescent="0.25">
      <c r="A86" s="74"/>
      <c r="B86" s="39" t="s">
        <v>13</v>
      </c>
      <c r="C86" s="40">
        <v>12152000</v>
      </c>
      <c r="D86" s="35">
        <v>12311000</v>
      </c>
    </row>
    <row r="87" spans="1:9" ht="15" thickBot="1" x14ac:dyDescent="0.25">
      <c r="A87" s="74"/>
      <c r="B87" s="471" t="s">
        <v>23</v>
      </c>
      <c r="C87" s="472"/>
      <c r="D87" s="473"/>
    </row>
    <row r="88" spans="1:9" x14ac:dyDescent="0.2">
      <c r="A88" s="74"/>
      <c r="B88" s="188" t="s">
        <v>10</v>
      </c>
      <c r="C88" s="182">
        <v>12311000</v>
      </c>
      <c r="D88" s="189">
        <v>12311000</v>
      </c>
    </row>
    <row r="89" spans="1:9" x14ac:dyDescent="0.2">
      <c r="A89" s="74"/>
      <c r="B89" s="66" t="s">
        <v>11</v>
      </c>
      <c r="C89" s="21">
        <v>12311000</v>
      </c>
      <c r="D89" s="22">
        <v>12311000</v>
      </c>
    </row>
    <row r="90" spans="1:9" x14ac:dyDescent="0.2">
      <c r="A90" s="74"/>
      <c r="B90" s="66" t="s">
        <v>12</v>
      </c>
      <c r="C90" s="21">
        <v>12311000</v>
      </c>
      <c r="D90" s="22">
        <v>12311000</v>
      </c>
    </row>
    <row r="91" spans="1:9" ht="15" thickBot="1" x14ac:dyDescent="0.25">
      <c r="A91" s="74"/>
      <c r="B91" s="30" t="s">
        <v>13</v>
      </c>
      <c r="C91" s="24" t="s">
        <v>1</v>
      </c>
      <c r="D91" s="25">
        <v>12311000</v>
      </c>
    </row>
    <row r="92" spans="1:9" ht="15" thickBot="1" x14ac:dyDescent="0.25">
      <c r="A92" s="74"/>
      <c r="B92" s="270"/>
      <c r="C92" s="270"/>
      <c r="D92" s="270"/>
    </row>
    <row r="93" spans="1:9" ht="15.75" x14ac:dyDescent="0.25">
      <c r="A93" s="74"/>
      <c r="B93" s="452" t="s">
        <v>87</v>
      </c>
      <c r="C93" s="453"/>
      <c r="D93" s="454"/>
      <c r="F93" s="452" t="s">
        <v>87</v>
      </c>
      <c r="G93" s="453"/>
      <c r="H93" s="453"/>
      <c r="I93" s="454"/>
    </row>
    <row r="94" spans="1:9" x14ac:dyDescent="0.2">
      <c r="A94" s="74"/>
      <c r="B94" s="455" t="s">
        <v>25</v>
      </c>
      <c r="C94" s="409"/>
      <c r="D94" s="411"/>
      <c r="F94" s="455" t="s">
        <v>25</v>
      </c>
      <c r="G94" s="409"/>
      <c r="H94" s="409"/>
      <c r="I94" s="411"/>
    </row>
    <row r="95" spans="1:9" x14ac:dyDescent="0.2">
      <c r="A95" s="74"/>
      <c r="B95" s="462" t="s">
        <v>4</v>
      </c>
      <c r="C95" s="409" t="s">
        <v>5</v>
      </c>
      <c r="D95" s="411"/>
      <c r="F95" s="462" t="s">
        <v>4</v>
      </c>
      <c r="G95" s="409" t="s">
        <v>5</v>
      </c>
      <c r="H95" s="409"/>
      <c r="I95" s="411"/>
    </row>
    <row r="96" spans="1:9" ht="15" thickBot="1" x14ac:dyDescent="0.25">
      <c r="A96" s="74"/>
      <c r="B96" s="401"/>
      <c r="C96" s="186" t="s">
        <v>77</v>
      </c>
      <c r="D96" s="187" t="s">
        <v>78</v>
      </c>
      <c r="F96" s="401"/>
      <c r="G96" s="186" t="s">
        <v>77</v>
      </c>
      <c r="H96" s="202" t="s">
        <v>79</v>
      </c>
      <c r="I96" s="187" t="s">
        <v>113</v>
      </c>
    </row>
    <row r="97" spans="1:9" ht="15" thickBot="1" x14ac:dyDescent="0.25">
      <c r="A97" s="74"/>
      <c r="B97" s="497" t="s">
        <v>52</v>
      </c>
      <c r="C97" s="498"/>
      <c r="D97" s="499"/>
      <c r="F97" s="509" t="s">
        <v>52</v>
      </c>
      <c r="G97" s="560"/>
      <c r="H97" s="560"/>
      <c r="I97" s="561"/>
    </row>
    <row r="98" spans="1:9" x14ac:dyDescent="0.2">
      <c r="A98" s="74"/>
      <c r="B98" s="188" t="s">
        <v>10</v>
      </c>
      <c r="C98" s="182">
        <v>12639000</v>
      </c>
      <c r="D98" s="189">
        <v>12639000</v>
      </c>
      <c r="F98" s="188" t="s">
        <v>10</v>
      </c>
      <c r="G98" s="182">
        <f>+MROUND(D98*1.083,1000)</f>
        <v>13688000</v>
      </c>
      <c r="H98" s="190">
        <f>(G98/D98)-1</f>
        <v>8.2997072553208318E-2</v>
      </c>
      <c r="I98" s="189">
        <f>+G98</f>
        <v>13688000</v>
      </c>
    </row>
    <row r="99" spans="1:9" x14ac:dyDescent="0.2">
      <c r="A99" s="74"/>
      <c r="B99" s="66" t="s">
        <v>11</v>
      </c>
      <c r="C99" s="21">
        <v>12237000</v>
      </c>
      <c r="D99" s="22">
        <v>12639000</v>
      </c>
      <c r="F99" s="66" t="s">
        <v>11</v>
      </c>
      <c r="G99" s="21">
        <f>+MROUND(D98*1.083,1000)</f>
        <v>13688000</v>
      </c>
      <c r="H99" s="29">
        <f t="shared" ref="H99:H105" si="0">(G99/D98)-1</f>
        <v>8.2997072553208318E-2</v>
      </c>
      <c r="I99" s="22">
        <f>+G98</f>
        <v>13688000</v>
      </c>
    </row>
    <row r="100" spans="1:9" x14ac:dyDescent="0.2">
      <c r="A100" s="74"/>
      <c r="B100" s="66" t="s">
        <v>12</v>
      </c>
      <c r="C100" s="21">
        <v>12237000</v>
      </c>
      <c r="D100" s="22">
        <v>12237000</v>
      </c>
      <c r="F100" s="66" t="s">
        <v>12</v>
      </c>
      <c r="G100" s="21">
        <f>+G99</f>
        <v>13688000</v>
      </c>
      <c r="H100" s="29">
        <f t="shared" si="0"/>
        <v>8.2997072553208318E-2</v>
      </c>
      <c r="I100" s="22">
        <f t="shared" ref="I100:I105" si="1">+G99</f>
        <v>13688000</v>
      </c>
    </row>
    <row r="101" spans="1:9" x14ac:dyDescent="0.2">
      <c r="A101" s="74"/>
      <c r="B101" s="66" t="s">
        <v>13</v>
      </c>
      <c r="C101" s="21">
        <v>12152000</v>
      </c>
      <c r="D101" s="22">
        <v>12237000</v>
      </c>
      <c r="F101" s="66" t="s">
        <v>13</v>
      </c>
      <c r="G101" s="21">
        <f>+MROUND(D100*1.083,1000)</f>
        <v>13253000</v>
      </c>
      <c r="H101" s="29">
        <f t="shared" si="0"/>
        <v>8.3026885674593487E-2</v>
      </c>
      <c r="I101" s="22">
        <f t="shared" si="1"/>
        <v>13688000</v>
      </c>
    </row>
    <row r="102" spans="1:9" x14ac:dyDescent="0.2">
      <c r="A102" s="74"/>
      <c r="B102" s="66" t="s">
        <v>14</v>
      </c>
      <c r="C102" s="21">
        <v>12152000</v>
      </c>
      <c r="D102" s="22">
        <v>12152000</v>
      </c>
      <c r="F102" s="66" t="s">
        <v>14</v>
      </c>
      <c r="G102" s="21">
        <f>+G101</f>
        <v>13253000</v>
      </c>
      <c r="H102" s="29">
        <f t="shared" si="0"/>
        <v>8.3026885674593487E-2</v>
      </c>
      <c r="I102" s="22">
        <f t="shared" si="1"/>
        <v>13253000</v>
      </c>
    </row>
    <row r="103" spans="1:9" x14ac:dyDescent="0.2">
      <c r="A103" s="74"/>
      <c r="B103" s="66" t="s">
        <v>15</v>
      </c>
      <c r="C103" s="21">
        <v>12152000</v>
      </c>
      <c r="D103" s="22">
        <v>12152000</v>
      </c>
      <c r="F103" s="66" t="s">
        <v>15</v>
      </c>
      <c r="G103" s="21">
        <f>+MROUND(D102*1.083,1000)</f>
        <v>13161000</v>
      </c>
      <c r="H103" s="29">
        <f t="shared" si="0"/>
        <v>8.3031599736668849E-2</v>
      </c>
      <c r="I103" s="22">
        <f t="shared" si="1"/>
        <v>13253000</v>
      </c>
    </row>
    <row r="104" spans="1:9" x14ac:dyDescent="0.2">
      <c r="A104" s="74"/>
      <c r="B104" s="66" t="s">
        <v>16</v>
      </c>
      <c r="C104" s="21">
        <v>12152000</v>
      </c>
      <c r="D104" s="22">
        <v>12152000</v>
      </c>
      <c r="F104" s="66" t="s">
        <v>16</v>
      </c>
      <c r="G104" s="21">
        <f>+G103</f>
        <v>13161000</v>
      </c>
      <c r="H104" s="29">
        <f t="shared" si="0"/>
        <v>8.3031599736668849E-2</v>
      </c>
      <c r="I104" s="22">
        <f t="shared" si="1"/>
        <v>13161000</v>
      </c>
    </row>
    <row r="105" spans="1:9" ht="15" thickBot="1" x14ac:dyDescent="0.25">
      <c r="A105" s="74"/>
      <c r="B105" s="39" t="s">
        <v>17</v>
      </c>
      <c r="C105" s="40">
        <v>12152000</v>
      </c>
      <c r="D105" s="35">
        <v>12152000</v>
      </c>
      <c r="F105" s="39" t="s">
        <v>17</v>
      </c>
      <c r="G105" s="40">
        <f>+G104</f>
        <v>13161000</v>
      </c>
      <c r="H105" s="193">
        <f t="shared" si="0"/>
        <v>8.3031599736668849E-2</v>
      </c>
      <c r="I105" s="35">
        <f t="shared" si="1"/>
        <v>13161000</v>
      </c>
    </row>
    <row r="106" spans="1:9" ht="15" thickBot="1" x14ac:dyDescent="0.25">
      <c r="A106" s="74"/>
      <c r="B106" s="477" t="s">
        <v>23</v>
      </c>
      <c r="C106" s="478"/>
      <c r="D106" s="479"/>
      <c r="F106" s="471" t="s">
        <v>23</v>
      </c>
      <c r="G106" s="472"/>
      <c r="H106" s="472"/>
      <c r="I106" s="473"/>
    </row>
    <row r="107" spans="1:9" x14ac:dyDescent="0.2">
      <c r="A107" s="74"/>
      <c r="B107" s="188" t="s">
        <v>10</v>
      </c>
      <c r="C107" s="182">
        <v>12639000</v>
      </c>
      <c r="D107" s="189">
        <v>12639000</v>
      </c>
      <c r="F107" s="188" t="s">
        <v>10</v>
      </c>
      <c r="G107" s="182">
        <f>+G98</f>
        <v>13688000</v>
      </c>
      <c r="H107" s="190">
        <f>(G107/D107)-1</f>
        <v>8.2997072553208318E-2</v>
      </c>
      <c r="I107" s="189">
        <f>+G107</f>
        <v>13688000</v>
      </c>
    </row>
    <row r="108" spans="1:9" x14ac:dyDescent="0.2">
      <c r="A108" s="74"/>
      <c r="B108" s="39" t="s">
        <v>11</v>
      </c>
      <c r="C108" s="21">
        <v>12237000</v>
      </c>
      <c r="D108" s="22">
        <v>12639000</v>
      </c>
      <c r="F108" s="39" t="s">
        <v>11</v>
      </c>
      <c r="G108" s="40">
        <f>+G99</f>
        <v>13688000</v>
      </c>
      <c r="H108" s="193">
        <f>(G108/D107)-1</f>
        <v>8.2997072553208318E-2</v>
      </c>
      <c r="I108" s="35">
        <f>+G107</f>
        <v>13688000</v>
      </c>
    </row>
    <row r="109" spans="1:9" x14ac:dyDescent="0.2">
      <c r="A109" s="74"/>
      <c r="B109" s="39" t="s">
        <v>12</v>
      </c>
      <c r="C109" s="21">
        <v>12237000</v>
      </c>
      <c r="D109" s="22">
        <v>12237000</v>
      </c>
      <c r="F109" s="39" t="s">
        <v>12</v>
      </c>
      <c r="G109" s="40">
        <f>+G100</f>
        <v>13688000</v>
      </c>
      <c r="H109" s="193">
        <f>(G109/D108)-1</f>
        <v>8.2997072553208318E-2</v>
      </c>
      <c r="I109" s="35">
        <f>+G108</f>
        <v>13688000</v>
      </c>
    </row>
    <row r="110" spans="1:9" x14ac:dyDescent="0.2">
      <c r="A110" s="74"/>
      <c r="B110" s="39" t="s">
        <v>13</v>
      </c>
      <c r="C110" s="21" t="s">
        <v>1</v>
      </c>
      <c r="D110" s="22">
        <v>12237000</v>
      </c>
      <c r="F110" s="39" t="s">
        <v>13</v>
      </c>
      <c r="G110" s="40">
        <f>+G101</f>
        <v>13253000</v>
      </c>
      <c r="H110" s="193">
        <f>(G110/D109)-1</f>
        <v>8.3026885674593487E-2</v>
      </c>
      <c r="I110" s="35">
        <f>+G109</f>
        <v>13688000</v>
      </c>
    </row>
    <row r="111" spans="1:9" x14ac:dyDescent="0.2">
      <c r="A111" s="74"/>
      <c r="B111" s="39" t="s">
        <v>14</v>
      </c>
      <c r="C111" s="21"/>
      <c r="D111" s="22"/>
      <c r="F111" s="39" t="s">
        <v>14</v>
      </c>
      <c r="G111" s="40">
        <f t="shared" ref="G111" si="2">+G102</f>
        <v>13253000</v>
      </c>
      <c r="H111" s="193">
        <f>(G111/D110)-1</f>
        <v>8.3026885674593487E-2</v>
      </c>
      <c r="I111" s="35">
        <f t="shared" ref="I111:I112" si="3">+G110</f>
        <v>13253000</v>
      </c>
    </row>
    <row r="112" spans="1:9" ht="15" thickBot="1" x14ac:dyDescent="0.25">
      <c r="A112" s="74"/>
      <c r="B112" s="39" t="s">
        <v>15</v>
      </c>
      <c r="C112" s="40"/>
      <c r="D112" s="35"/>
      <c r="F112" s="30" t="s">
        <v>15</v>
      </c>
      <c r="G112" s="24" t="s">
        <v>1</v>
      </c>
      <c r="H112" s="175"/>
      <c r="I112" s="25">
        <f t="shared" si="3"/>
        <v>13253000</v>
      </c>
    </row>
    <row r="113" spans="1:9" ht="15" thickBot="1" x14ac:dyDescent="0.25">
      <c r="A113" s="74"/>
      <c r="B113" s="530" t="s">
        <v>32</v>
      </c>
      <c r="C113" s="531"/>
      <c r="D113" s="532"/>
      <c r="F113" s="480" t="s">
        <v>188</v>
      </c>
      <c r="G113" s="481"/>
      <c r="H113" s="481"/>
      <c r="I113" s="482"/>
    </row>
    <row r="114" spans="1:9" x14ac:dyDescent="0.2">
      <c r="A114" s="74"/>
      <c r="B114" s="225" t="s">
        <v>10</v>
      </c>
      <c r="C114" s="95">
        <v>12639000</v>
      </c>
      <c r="D114" s="96">
        <v>12639000</v>
      </c>
      <c r="F114" s="41" t="s">
        <v>10</v>
      </c>
      <c r="G114" s="42">
        <f>+G98</f>
        <v>13688000</v>
      </c>
      <c r="H114" s="203">
        <f>(G114/D115)-1</f>
        <v>8.2997072553208318E-2</v>
      </c>
      <c r="I114" s="43">
        <f>+G114</f>
        <v>13688000</v>
      </c>
    </row>
    <row r="115" spans="1:9" x14ac:dyDescent="0.2">
      <c r="A115" s="74"/>
      <c r="B115" s="63" t="s">
        <v>11</v>
      </c>
      <c r="C115" s="8" t="s">
        <v>1</v>
      </c>
      <c r="D115" s="9">
        <v>12639000</v>
      </c>
      <c r="F115" s="63" t="s">
        <v>11</v>
      </c>
      <c r="G115" s="8">
        <f>+G99</f>
        <v>13688000</v>
      </c>
      <c r="H115" s="200">
        <f>(G115/D115)-1</f>
        <v>8.2997072553208318E-2</v>
      </c>
      <c r="I115" s="9">
        <f>+G114</f>
        <v>13688000</v>
      </c>
    </row>
    <row r="116" spans="1:9" x14ac:dyDescent="0.2">
      <c r="A116" s="74"/>
      <c r="B116" s="63" t="s">
        <v>12</v>
      </c>
      <c r="C116" s="8"/>
      <c r="D116" s="9"/>
      <c r="F116" s="63" t="s">
        <v>12</v>
      </c>
      <c r="G116" s="8">
        <f>+G100</f>
        <v>13688000</v>
      </c>
      <c r="H116" s="200">
        <f>(G116/D115)-1</f>
        <v>8.2997072553208318E-2</v>
      </c>
      <c r="I116" s="9">
        <f>+G115</f>
        <v>13688000</v>
      </c>
    </row>
    <row r="117" spans="1:9" ht="15" thickBot="1" x14ac:dyDescent="0.25">
      <c r="A117" s="74"/>
      <c r="B117" s="26" t="s">
        <v>13</v>
      </c>
      <c r="C117" s="11"/>
      <c r="D117" s="12"/>
      <c r="F117" s="26" t="s">
        <v>13</v>
      </c>
      <c r="G117" s="11"/>
      <c r="H117" s="201"/>
      <c r="I117" s="12">
        <f>+G116</f>
        <v>13688000</v>
      </c>
    </row>
    <row r="118" spans="1:9" ht="15" thickBot="1" x14ac:dyDescent="0.25">
      <c r="A118" s="74"/>
      <c r="B118" s="169"/>
      <c r="C118" s="33"/>
      <c r="D118" s="33"/>
    </row>
    <row r="119" spans="1:9" ht="16.5" thickBot="1" x14ac:dyDescent="0.3">
      <c r="A119" s="74"/>
      <c r="B119" s="557" t="s">
        <v>88</v>
      </c>
      <c r="C119" s="558"/>
      <c r="D119" s="559"/>
      <c r="F119" s="551" t="s">
        <v>88</v>
      </c>
      <c r="G119" s="552"/>
      <c r="H119" s="552"/>
      <c r="I119" s="553"/>
    </row>
    <row r="120" spans="1:9" x14ac:dyDescent="0.2">
      <c r="A120" s="74"/>
      <c r="B120" s="441" t="s">
        <v>25</v>
      </c>
      <c r="C120" s="436"/>
      <c r="D120" s="437"/>
      <c r="F120" s="554" t="s">
        <v>25</v>
      </c>
      <c r="G120" s="555"/>
      <c r="H120" s="555"/>
      <c r="I120" s="556"/>
    </row>
    <row r="121" spans="1:9" x14ac:dyDescent="0.2">
      <c r="A121" s="74"/>
      <c r="B121" s="444" t="s">
        <v>4</v>
      </c>
      <c r="C121" s="436" t="s">
        <v>5</v>
      </c>
      <c r="D121" s="437"/>
      <c r="F121" s="519" t="s">
        <v>4</v>
      </c>
      <c r="G121" s="436" t="s">
        <v>5</v>
      </c>
      <c r="H121" s="436"/>
      <c r="I121" s="437"/>
    </row>
    <row r="122" spans="1:9" ht="15" thickBot="1" x14ac:dyDescent="0.25">
      <c r="A122" s="74"/>
      <c r="B122" s="445"/>
      <c r="C122" s="180" t="s">
        <v>77</v>
      </c>
      <c r="D122" s="173" t="s">
        <v>78</v>
      </c>
      <c r="F122" s="520"/>
      <c r="G122" s="180" t="s">
        <v>77</v>
      </c>
      <c r="H122" s="185" t="s">
        <v>79</v>
      </c>
      <c r="I122" s="173" t="s">
        <v>113</v>
      </c>
    </row>
    <row r="123" spans="1:9" ht="15" thickBot="1" x14ac:dyDescent="0.25">
      <c r="A123" s="74"/>
      <c r="B123" s="497" t="s">
        <v>52</v>
      </c>
      <c r="C123" s="498"/>
      <c r="D123" s="499"/>
      <c r="F123" s="548" t="s">
        <v>52</v>
      </c>
      <c r="G123" s="549"/>
      <c r="H123" s="549"/>
      <c r="I123" s="550"/>
    </row>
    <row r="124" spans="1:9" x14ac:dyDescent="0.2">
      <c r="A124" s="74"/>
      <c r="B124" s="217" t="s">
        <v>10</v>
      </c>
      <c r="C124" s="182">
        <v>17445000</v>
      </c>
      <c r="D124" s="197">
        <v>17445000</v>
      </c>
      <c r="F124" s="205" t="s">
        <v>10</v>
      </c>
      <c r="G124" s="174">
        <f>+MROUND(D124*1.083,1000)</f>
        <v>18893000</v>
      </c>
      <c r="H124" s="206">
        <f>(G124/D124)-1</f>
        <v>8.3003725995987487E-2</v>
      </c>
      <c r="I124" s="207">
        <f>+G124</f>
        <v>18893000</v>
      </c>
    </row>
    <row r="125" spans="1:9" x14ac:dyDescent="0.2">
      <c r="A125" s="74"/>
      <c r="B125" s="34" t="s">
        <v>11</v>
      </c>
      <c r="C125" s="21">
        <v>17445000</v>
      </c>
      <c r="D125" s="35">
        <v>17445000</v>
      </c>
      <c r="F125" s="34" t="s">
        <v>11</v>
      </c>
      <c r="G125" s="21">
        <f>+MROUND(D125*1.083,1000)</f>
        <v>18893000</v>
      </c>
      <c r="H125" s="29">
        <f t="shared" ref="H125:H131" si="4">(G125/D124)-1</f>
        <v>8.3003725995987487E-2</v>
      </c>
      <c r="I125" s="35">
        <f t="shared" ref="I125:I131" si="5">+G124</f>
        <v>18893000</v>
      </c>
    </row>
    <row r="126" spans="1:9" x14ac:dyDescent="0.2">
      <c r="A126" s="74"/>
      <c r="B126" s="34" t="s">
        <v>12</v>
      </c>
      <c r="C126" s="21">
        <v>17445000</v>
      </c>
      <c r="D126" s="35">
        <v>17445000</v>
      </c>
      <c r="F126" s="34" t="s">
        <v>12</v>
      </c>
      <c r="G126" s="21">
        <f>+G125</f>
        <v>18893000</v>
      </c>
      <c r="H126" s="29">
        <f t="shared" si="4"/>
        <v>8.3003725995987487E-2</v>
      </c>
      <c r="I126" s="35">
        <f t="shared" si="5"/>
        <v>18893000</v>
      </c>
    </row>
    <row r="127" spans="1:9" x14ac:dyDescent="0.2">
      <c r="A127" s="74"/>
      <c r="B127" s="32" t="s">
        <v>13</v>
      </c>
      <c r="C127" s="21">
        <v>16167000</v>
      </c>
      <c r="D127" s="22">
        <v>17445000</v>
      </c>
      <c r="F127" s="32" t="s">
        <v>13</v>
      </c>
      <c r="G127" s="21">
        <f>+G126</f>
        <v>18893000</v>
      </c>
      <c r="H127" s="29">
        <f t="shared" si="4"/>
        <v>8.3003725995987487E-2</v>
      </c>
      <c r="I127" s="22">
        <f t="shared" si="5"/>
        <v>18893000</v>
      </c>
    </row>
    <row r="128" spans="1:9" x14ac:dyDescent="0.2">
      <c r="A128" s="74"/>
      <c r="B128" s="32" t="s">
        <v>14</v>
      </c>
      <c r="C128" s="21">
        <v>16167000</v>
      </c>
      <c r="D128" s="22">
        <v>16167000</v>
      </c>
      <c r="F128" s="32" t="s">
        <v>14</v>
      </c>
      <c r="G128" s="21">
        <f>+G127</f>
        <v>18893000</v>
      </c>
      <c r="H128" s="29">
        <f t="shared" si="4"/>
        <v>8.3003725995987487E-2</v>
      </c>
      <c r="I128" s="22">
        <f t="shared" si="5"/>
        <v>18893000</v>
      </c>
    </row>
    <row r="129" spans="1:9" x14ac:dyDescent="0.2">
      <c r="A129" s="74"/>
      <c r="B129" s="32" t="s">
        <v>15</v>
      </c>
      <c r="C129" s="21">
        <v>16167000</v>
      </c>
      <c r="D129" s="22">
        <v>16167000</v>
      </c>
      <c r="F129" s="32" t="s">
        <v>15</v>
      </c>
      <c r="G129" s="21">
        <f>+MROUND(D128*1.083,1000)</f>
        <v>17509000</v>
      </c>
      <c r="H129" s="29">
        <f t="shared" si="4"/>
        <v>8.3008597760870995E-2</v>
      </c>
      <c r="I129" s="22">
        <f t="shared" si="5"/>
        <v>18893000</v>
      </c>
    </row>
    <row r="130" spans="1:9" x14ac:dyDescent="0.2">
      <c r="A130" s="74"/>
      <c r="B130" s="32" t="s">
        <v>16</v>
      </c>
      <c r="C130" s="21">
        <v>16167000</v>
      </c>
      <c r="D130" s="22">
        <v>16167000</v>
      </c>
      <c r="F130" s="32" t="s">
        <v>16</v>
      </c>
      <c r="G130" s="21">
        <f>+G129</f>
        <v>17509000</v>
      </c>
      <c r="H130" s="29">
        <f t="shared" si="4"/>
        <v>8.3008597760870995E-2</v>
      </c>
      <c r="I130" s="22">
        <f t="shared" si="5"/>
        <v>17509000</v>
      </c>
    </row>
    <row r="131" spans="1:9" ht="15" thickBot="1" x14ac:dyDescent="0.25">
      <c r="A131" s="74"/>
      <c r="B131" s="34" t="s">
        <v>17</v>
      </c>
      <c r="C131" s="40">
        <v>16167000</v>
      </c>
      <c r="D131" s="35">
        <v>16167000</v>
      </c>
      <c r="F131" s="36" t="s">
        <v>17</v>
      </c>
      <c r="G131" s="24">
        <f>+G130</f>
        <v>17509000</v>
      </c>
      <c r="H131" s="175">
        <f t="shared" si="4"/>
        <v>8.3008597760870995E-2</v>
      </c>
      <c r="I131" s="25">
        <f t="shared" si="5"/>
        <v>17509000</v>
      </c>
    </row>
    <row r="132" spans="1:9" ht="15" thickBot="1" x14ac:dyDescent="0.25">
      <c r="A132" s="74"/>
      <c r="B132" s="477" t="s">
        <v>23</v>
      </c>
      <c r="C132" s="478"/>
      <c r="D132" s="479"/>
      <c r="F132" s="398" t="s">
        <v>23</v>
      </c>
      <c r="G132" s="399"/>
      <c r="H132" s="399"/>
      <c r="I132" s="400"/>
    </row>
    <row r="133" spans="1:9" x14ac:dyDescent="0.2">
      <c r="A133" s="74"/>
      <c r="B133" s="218" t="s">
        <v>10</v>
      </c>
      <c r="C133" s="174">
        <v>17445000</v>
      </c>
      <c r="D133" s="211">
        <v>17445000</v>
      </c>
      <c r="F133" s="208" t="s">
        <v>10</v>
      </c>
      <c r="G133" s="209">
        <f>+G124</f>
        <v>18893000</v>
      </c>
      <c r="H133" s="210">
        <f>(G133/D133)-1</f>
        <v>8.3003725995987487E-2</v>
      </c>
      <c r="I133" s="211">
        <f>+G133</f>
        <v>18893000</v>
      </c>
    </row>
    <row r="134" spans="1:9" x14ac:dyDescent="0.2">
      <c r="A134" s="74"/>
      <c r="B134" s="32" t="s">
        <v>11</v>
      </c>
      <c r="C134" s="21">
        <v>17445000</v>
      </c>
      <c r="D134" s="22">
        <v>17445000</v>
      </c>
      <c r="F134" s="212" t="s">
        <v>11</v>
      </c>
      <c r="G134" s="213">
        <f>+G125</f>
        <v>18893000</v>
      </c>
      <c r="H134" s="198">
        <f>(G134/D133)-1</f>
        <v>8.3003725995987487E-2</v>
      </c>
      <c r="I134" s="22">
        <f>+G133</f>
        <v>18893000</v>
      </c>
    </row>
    <row r="135" spans="1:9" x14ac:dyDescent="0.2">
      <c r="A135" s="74"/>
      <c r="B135" s="32" t="s">
        <v>12</v>
      </c>
      <c r="C135" s="21">
        <v>17445000</v>
      </c>
      <c r="D135" s="22">
        <v>17445000</v>
      </c>
      <c r="F135" s="212" t="s">
        <v>12</v>
      </c>
      <c r="G135" s="213">
        <f>+G126</f>
        <v>18893000</v>
      </c>
      <c r="H135" s="198">
        <f>(G135/D134)-1</f>
        <v>8.3003725995987487E-2</v>
      </c>
      <c r="I135" s="22">
        <f>+G134</f>
        <v>18893000</v>
      </c>
    </row>
    <row r="136" spans="1:9" x14ac:dyDescent="0.2">
      <c r="A136" s="74"/>
      <c r="B136" s="32" t="s">
        <v>13</v>
      </c>
      <c r="C136" s="21" t="s">
        <v>1</v>
      </c>
      <c r="D136" s="22">
        <v>17445000</v>
      </c>
      <c r="F136" s="214" t="s">
        <v>13</v>
      </c>
      <c r="G136" s="213">
        <f>+G127</f>
        <v>18893000</v>
      </c>
      <c r="H136" s="198">
        <f>(G136/D135)-1</f>
        <v>8.3003725995987487E-2</v>
      </c>
      <c r="I136" s="22">
        <f>+G135</f>
        <v>18893000</v>
      </c>
    </row>
    <row r="137" spans="1:9" x14ac:dyDescent="0.2">
      <c r="A137" s="74"/>
      <c r="B137" s="32" t="s">
        <v>14</v>
      </c>
      <c r="C137" s="21"/>
      <c r="D137" s="22"/>
      <c r="F137" s="214" t="s">
        <v>14</v>
      </c>
      <c r="G137" s="213">
        <f>+G128</f>
        <v>18893000</v>
      </c>
      <c r="H137" s="198">
        <f>(G137/D136)-1</f>
        <v>8.3003725995987487E-2</v>
      </c>
      <c r="I137" s="22">
        <f>+G136</f>
        <v>18893000</v>
      </c>
    </row>
    <row r="138" spans="1:9" ht="15" thickBot="1" x14ac:dyDescent="0.25">
      <c r="A138" s="74"/>
      <c r="B138" s="36" t="s">
        <v>15</v>
      </c>
      <c r="C138" s="24"/>
      <c r="D138" s="25"/>
      <c r="F138" s="215" t="s">
        <v>15</v>
      </c>
      <c r="G138" s="216"/>
      <c r="H138" s="31"/>
      <c r="I138" s="25">
        <f>+G137</f>
        <v>18893000</v>
      </c>
    </row>
    <row r="139" spans="1:9" ht="15" thickBot="1" x14ac:dyDescent="0.25">
      <c r="A139" s="74"/>
      <c r="B139" s="204"/>
      <c r="C139" s="33"/>
      <c r="D139" s="33"/>
    </row>
    <row r="140" spans="1:9" ht="15.75" x14ac:dyDescent="0.25">
      <c r="A140" s="74"/>
      <c r="B140" s="452" t="s">
        <v>89</v>
      </c>
      <c r="C140" s="453"/>
      <c r="D140" s="454"/>
      <c r="F140" s="545" t="s">
        <v>89</v>
      </c>
      <c r="G140" s="546"/>
      <c r="H140" s="546"/>
      <c r="I140" s="547"/>
    </row>
    <row r="141" spans="1:9" x14ac:dyDescent="0.2">
      <c r="A141" s="74"/>
      <c r="B141" s="455" t="s">
        <v>83</v>
      </c>
      <c r="C141" s="409"/>
      <c r="D141" s="411"/>
      <c r="F141" s="455" t="s">
        <v>83</v>
      </c>
      <c r="G141" s="409"/>
      <c r="H141" s="409"/>
      <c r="I141" s="411"/>
    </row>
    <row r="142" spans="1:9" x14ac:dyDescent="0.2">
      <c r="A142" s="74"/>
      <c r="B142" s="462" t="s">
        <v>4</v>
      </c>
      <c r="C142" s="409" t="s">
        <v>5</v>
      </c>
      <c r="D142" s="411"/>
      <c r="F142" s="462" t="s">
        <v>4</v>
      </c>
      <c r="G142" s="409" t="s">
        <v>5</v>
      </c>
      <c r="H142" s="409"/>
      <c r="I142" s="411"/>
    </row>
    <row r="143" spans="1:9" ht="15" thickBot="1" x14ac:dyDescent="0.25">
      <c r="A143" s="74"/>
      <c r="B143" s="463"/>
      <c r="C143" s="180" t="s">
        <v>77</v>
      </c>
      <c r="D143" s="173" t="s">
        <v>78</v>
      </c>
      <c r="F143" s="463"/>
      <c r="G143" s="180" t="s">
        <v>77</v>
      </c>
      <c r="H143" s="185" t="s">
        <v>79</v>
      </c>
      <c r="I143" s="173" t="s">
        <v>113</v>
      </c>
    </row>
    <row r="144" spans="1:9" ht="15" thickBot="1" x14ac:dyDescent="0.25">
      <c r="A144" s="74"/>
      <c r="B144" s="477" t="s">
        <v>31</v>
      </c>
      <c r="C144" s="478"/>
      <c r="D144" s="479"/>
      <c r="F144" s="477" t="s">
        <v>31</v>
      </c>
      <c r="G144" s="478"/>
      <c r="H144" s="478"/>
      <c r="I144" s="479"/>
    </row>
    <row r="145" spans="1:9" x14ac:dyDescent="0.2">
      <c r="A145" s="74"/>
      <c r="B145" s="188" t="s">
        <v>10</v>
      </c>
      <c r="C145" s="182">
        <v>12045000</v>
      </c>
      <c r="D145" s="189">
        <v>12045000</v>
      </c>
      <c r="F145" s="188" t="s">
        <v>66</v>
      </c>
      <c r="G145" s="182">
        <f>+MROUND(D145*1.083,1000)</f>
        <v>13045000</v>
      </c>
      <c r="H145" s="190">
        <f>(G145/D145)-1</f>
        <v>8.3022000830220044E-2</v>
      </c>
      <c r="I145" s="189"/>
    </row>
    <row r="146" spans="1:9" ht="15" thickBot="1" x14ac:dyDescent="0.25">
      <c r="A146" s="74"/>
      <c r="B146" s="66" t="s">
        <v>11</v>
      </c>
      <c r="C146" s="21">
        <v>12045000</v>
      </c>
      <c r="D146" s="22">
        <v>12045000</v>
      </c>
      <c r="F146" s="30" t="s">
        <v>66</v>
      </c>
      <c r="G146" s="24"/>
      <c r="H146" s="175"/>
      <c r="I146" s="25">
        <f>+G145</f>
        <v>13045000</v>
      </c>
    </row>
    <row r="147" spans="1:9" x14ac:dyDescent="0.2">
      <c r="A147" s="74"/>
      <c r="B147" s="66" t="s">
        <v>12</v>
      </c>
      <c r="C147" s="21">
        <v>12045000</v>
      </c>
      <c r="D147" s="22">
        <v>12045000</v>
      </c>
    </row>
    <row r="148" spans="1:9" ht="15" thickBot="1" x14ac:dyDescent="0.25">
      <c r="A148" s="74"/>
      <c r="B148" s="39" t="s">
        <v>13</v>
      </c>
      <c r="C148" s="40">
        <v>11885000</v>
      </c>
      <c r="D148" s="35">
        <v>12045000</v>
      </c>
    </row>
    <row r="149" spans="1:9" ht="15" thickBot="1" x14ac:dyDescent="0.25">
      <c r="A149" s="74"/>
      <c r="B149" s="477" t="s">
        <v>23</v>
      </c>
      <c r="C149" s="478"/>
      <c r="D149" s="479"/>
    </row>
    <row r="150" spans="1:9" x14ac:dyDescent="0.2">
      <c r="A150" s="74"/>
      <c r="B150" s="188" t="s">
        <v>10</v>
      </c>
      <c r="C150" s="182">
        <v>12045000</v>
      </c>
      <c r="D150" s="189">
        <v>12045000</v>
      </c>
    </row>
    <row r="151" spans="1:9" x14ac:dyDescent="0.2">
      <c r="A151" s="74"/>
      <c r="B151" s="66" t="s">
        <v>11</v>
      </c>
      <c r="C151" s="21">
        <v>12045000</v>
      </c>
      <c r="D151" s="22">
        <v>12045000</v>
      </c>
    </row>
    <row r="152" spans="1:9" x14ac:dyDescent="0.2">
      <c r="A152" s="74"/>
      <c r="B152" s="66" t="s">
        <v>12</v>
      </c>
      <c r="C152" s="21">
        <v>12045000</v>
      </c>
      <c r="D152" s="22">
        <v>12045000</v>
      </c>
    </row>
    <row r="153" spans="1:9" ht="15" thickBot="1" x14ac:dyDescent="0.25">
      <c r="A153" s="74"/>
      <c r="B153" s="30" t="s">
        <v>13</v>
      </c>
      <c r="C153" s="24" t="s">
        <v>1</v>
      </c>
      <c r="D153" s="25">
        <v>12045000</v>
      </c>
    </row>
    <row r="154" spans="1:9" ht="15" thickBot="1" x14ac:dyDescent="0.25">
      <c r="A154" s="74"/>
      <c r="B154" s="270"/>
      <c r="C154" s="270"/>
      <c r="D154" s="270"/>
    </row>
    <row r="155" spans="1:9" ht="15.75" x14ac:dyDescent="0.25">
      <c r="A155" s="74"/>
      <c r="B155" s="438" t="s">
        <v>90</v>
      </c>
      <c r="C155" s="439"/>
      <c r="D155" s="440"/>
      <c r="F155" s="513" t="s">
        <v>90</v>
      </c>
      <c r="G155" s="514"/>
      <c r="H155" s="514"/>
      <c r="I155" s="515"/>
    </row>
    <row r="156" spans="1:9" x14ac:dyDescent="0.2">
      <c r="A156" s="74"/>
      <c r="B156" s="441" t="s">
        <v>76</v>
      </c>
      <c r="C156" s="436"/>
      <c r="D156" s="437"/>
      <c r="F156" s="516" t="s">
        <v>76</v>
      </c>
      <c r="G156" s="517"/>
      <c r="H156" s="517"/>
      <c r="I156" s="518"/>
    </row>
    <row r="157" spans="1:9" x14ac:dyDescent="0.2">
      <c r="A157" s="74"/>
      <c r="B157" s="444" t="s">
        <v>4</v>
      </c>
      <c r="C157" s="436" t="s">
        <v>5</v>
      </c>
      <c r="D157" s="437"/>
      <c r="F157" s="519" t="s">
        <v>4</v>
      </c>
      <c r="G157" s="436" t="s">
        <v>5</v>
      </c>
      <c r="H157" s="512"/>
      <c r="I157" s="437"/>
    </row>
    <row r="158" spans="1:9" ht="15" thickBot="1" x14ac:dyDescent="0.25">
      <c r="A158" s="74"/>
      <c r="B158" s="445"/>
      <c r="C158" s="180" t="s">
        <v>77</v>
      </c>
      <c r="D158" s="173" t="s">
        <v>78</v>
      </c>
      <c r="F158" s="520"/>
      <c r="G158" s="180" t="s">
        <v>77</v>
      </c>
      <c r="H158" s="191" t="s">
        <v>79</v>
      </c>
      <c r="I158" s="173" t="s">
        <v>113</v>
      </c>
    </row>
    <row r="159" spans="1:9" ht="15" thickBot="1" x14ac:dyDescent="0.25">
      <c r="A159" s="74"/>
      <c r="B159" s="477" t="s">
        <v>31</v>
      </c>
      <c r="C159" s="478"/>
      <c r="D159" s="479"/>
      <c r="F159" s="471" t="s">
        <v>31</v>
      </c>
      <c r="G159" s="472"/>
      <c r="H159" s="472"/>
      <c r="I159" s="473"/>
    </row>
    <row r="160" spans="1:9" x14ac:dyDescent="0.2">
      <c r="A160" s="74"/>
      <c r="B160" s="221" t="s">
        <v>10</v>
      </c>
      <c r="C160" s="182">
        <v>16614000</v>
      </c>
      <c r="D160" s="189">
        <v>16614000</v>
      </c>
      <c r="F160" s="221" t="s">
        <v>10</v>
      </c>
      <c r="G160" s="182">
        <f>+MROUND(D160*1.083,1000)</f>
        <v>17993000</v>
      </c>
      <c r="H160" s="190">
        <f>(G160/D160)-1</f>
        <v>8.3002287227639249E-2</v>
      </c>
      <c r="I160" s="189">
        <f>+G160</f>
        <v>17993000</v>
      </c>
    </row>
    <row r="161" spans="1:9" x14ac:dyDescent="0.2">
      <c r="A161" s="74"/>
      <c r="B161" s="65" t="s">
        <v>11</v>
      </c>
      <c r="C161" s="21">
        <v>16614000</v>
      </c>
      <c r="D161" s="22">
        <v>16614000</v>
      </c>
      <c r="F161" s="65" t="s">
        <v>11</v>
      </c>
      <c r="G161" s="21">
        <f>+MROUND(D161*1.083,1000)</f>
        <v>17993000</v>
      </c>
      <c r="H161" s="29">
        <f>(G161/D160)-1</f>
        <v>8.3002287227639249E-2</v>
      </c>
      <c r="I161" s="22">
        <f>+G160</f>
        <v>17993000</v>
      </c>
    </row>
    <row r="162" spans="1:9" x14ac:dyDescent="0.2">
      <c r="A162" s="74"/>
      <c r="B162" s="65" t="s">
        <v>12</v>
      </c>
      <c r="C162" s="21">
        <v>16614000</v>
      </c>
      <c r="D162" s="22">
        <v>16614000</v>
      </c>
      <c r="F162" s="65" t="s">
        <v>12</v>
      </c>
      <c r="G162" s="21">
        <f>+G161</f>
        <v>17993000</v>
      </c>
      <c r="H162" s="29">
        <f>(G162/D161)-1</f>
        <v>8.3002287227639249E-2</v>
      </c>
      <c r="I162" s="22">
        <f>+G161</f>
        <v>17993000</v>
      </c>
    </row>
    <row r="163" spans="1:9" x14ac:dyDescent="0.2">
      <c r="A163" s="74"/>
      <c r="B163" s="65" t="s">
        <v>13</v>
      </c>
      <c r="C163" s="21">
        <v>15400000</v>
      </c>
      <c r="D163" s="22">
        <v>16614000</v>
      </c>
      <c r="F163" s="65" t="s">
        <v>13</v>
      </c>
      <c r="G163" s="21">
        <f>+G162</f>
        <v>17993000</v>
      </c>
      <c r="H163" s="29">
        <f>(G163/D162)-1</f>
        <v>8.3002287227639249E-2</v>
      </c>
      <c r="I163" s="22">
        <f>+G162</f>
        <v>17993000</v>
      </c>
    </row>
    <row r="164" spans="1:9" x14ac:dyDescent="0.2">
      <c r="A164" s="74"/>
      <c r="B164" s="65" t="s">
        <v>14</v>
      </c>
      <c r="C164" s="21">
        <v>15400000</v>
      </c>
      <c r="D164" s="22">
        <v>15400000</v>
      </c>
      <c r="F164" s="65" t="s">
        <v>14</v>
      </c>
      <c r="G164" s="21">
        <f>+G163</f>
        <v>17993000</v>
      </c>
      <c r="H164" s="29">
        <f>(G164/D163)-1</f>
        <v>8.3002287227639249E-2</v>
      </c>
      <c r="I164" s="22">
        <f>+G163</f>
        <v>17993000</v>
      </c>
    </row>
    <row r="165" spans="1:9" ht="15" thickBot="1" x14ac:dyDescent="0.25">
      <c r="A165" s="74"/>
      <c r="B165" s="220" t="s">
        <v>15</v>
      </c>
      <c r="C165" s="40">
        <v>15400000</v>
      </c>
      <c r="D165" s="35">
        <v>15400000</v>
      </c>
      <c r="F165" s="220" t="s">
        <v>15</v>
      </c>
      <c r="G165" s="40">
        <f>+MROUND(D164*1.083,1000)</f>
        <v>16678000</v>
      </c>
      <c r="H165" s="193">
        <f>(G165/D164)-1</f>
        <v>8.2987012987012942E-2</v>
      </c>
      <c r="I165" s="35">
        <f>+G164</f>
        <v>17993000</v>
      </c>
    </row>
    <row r="166" spans="1:9" ht="15" thickBot="1" x14ac:dyDescent="0.25">
      <c r="A166" s="74"/>
      <c r="B166" s="477" t="s">
        <v>23</v>
      </c>
      <c r="C166" s="478"/>
      <c r="D166" s="479"/>
      <c r="F166" s="471" t="s">
        <v>23</v>
      </c>
      <c r="G166" s="472"/>
      <c r="H166" s="472"/>
      <c r="I166" s="473"/>
    </row>
    <row r="167" spans="1:9" x14ac:dyDescent="0.2">
      <c r="A167" s="74"/>
      <c r="B167" s="219" t="s">
        <v>10</v>
      </c>
      <c r="C167" s="174">
        <v>16614000</v>
      </c>
      <c r="D167" s="211">
        <v>16614000</v>
      </c>
      <c r="F167" s="221" t="s">
        <v>10</v>
      </c>
      <c r="G167" s="182">
        <f>+G160</f>
        <v>17993000</v>
      </c>
      <c r="H167" s="199">
        <f>(G167/D167)-1</f>
        <v>8.3002287227639249E-2</v>
      </c>
      <c r="I167" s="189">
        <f>+G167</f>
        <v>17993000</v>
      </c>
    </row>
    <row r="168" spans="1:9" x14ac:dyDescent="0.2">
      <c r="A168" s="74"/>
      <c r="B168" s="65" t="s">
        <v>11</v>
      </c>
      <c r="C168" s="21">
        <v>16614000</v>
      </c>
      <c r="D168" s="22">
        <v>16614000</v>
      </c>
      <c r="F168" s="65" t="s">
        <v>11</v>
      </c>
      <c r="G168" s="21">
        <f>+G161</f>
        <v>17993000</v>
      </c>
      <c r="H168" s="198">
        <f>(G168/D167)-1</f>
        <v>8.3002287227639249E-2</v>
      </c>
      <c r="I168" s="22">
        <f>+G167</f>
        <v>17993000</v>
      </c>
    </row>
    <row r="169" spans="1:9" x14ac:dyDescent="0.2">
      <c r="A169" s="74"/>
      <c r="B169" s="65" t="s">
        <v>12</v>
      </c>
      <c r="C169" s="21">
        <v>16614000</v>
      </c>
      <c r="D169" s="22">
        <v>16614000</v>
      </c>
      <c r="F169" s="65" t="s">
        <v>12</v>
      </c>
      <c r="G169" s="21">
        <f>+G162</f>
        <v>17993000</v>
      </c>
      <c r="H169" s="198">
        <f>(G169/D168)-1</f>
        <v>8.3002287227639249E-2</v>
      </c>
      <c r="I169" s="22">
        <f>+G168</f>
        <v>17993000</v>
      </c>
    </row>
    <row r="170" spans="1:9" x14ac:dyDescent="0.2">
      <c r="A170" s="74"/>
      <c r="B170" s="65" t="s">
        <v>13</v>
      </c>
      <c r="C170" s="21"/>
      <c r="D170" s="22">
        <v>16614000</v>
      </c>
      <c r="F170" s="65" t="s">
        <v>13</v>
      </c>
      <c r="G170" s="21">
        <f>+G163</f>
        <v>17993000</v>
      </c>
      <c r="H170" s="198">
        <f>(G170/D169)-1</f>
        <v>8.3002287227639249E-2</v>
      </c>
      <c r="I170" s="22">
        <f>+G169</f>
        <v>17993000</v>
      </c>
    </row>
    <row r="171" spans="1:9" x14ac:dyDescent="0.2">
      <c r="A171" s="74"/>
      <c r="B171" s="62" t="s">
        <v>14</v>
      </c>
      <c r="C171" s="267"/>
      <c r="D171" s="271"/>
      <c r="F171" s="65" t="s">
        <v>14</v>
      </c>
      <c r="G171" s="21">
        <f>+G164</f>
        <v>17993000</v>
      </c>
      <c r="H171" s="198">
        <f>(G171/D170)-1</f>
        <v>8.3002287227639249E-2</v>
      </c>
      <c r="I171" s="22">
        <f>+G170</f>
        <v>17993000</v>
      </c>
    </row>
    <row r="172" spans="1:9" ht="15" thickBot="1" x14ac:dyDescent="0.25">
      <c r="A172" s="74"/>
      <c r="B172" s="23" t="s">
        <v>15</v>
      </c>
      <c r="C172" s="268"/>
      <c r="D172" s="272"/>
      <c r="F172" s="37" t="s">
        <v>15</v>
      </c>
      <c r="G172" s="24"/>
      <c r="H172" s="31"/>
      <c r="I172" s="25">
        <f>+G171</f>
        <v>17993000</v>
      </c>
    </row>
    <row r="173" spans="1:9" ht="15" thickBot="1" x14ac:dyDescent="0.25">
      <c r="A173" s="74"/>
      <c r="B173" s="270"/>
      <c r="C173" s="270"/>
      <c r="D173" s="270"/>
    </row>
    <row r="174" spans="1:9" ht="15.75" x14ac:dyDescent="0.25">
      <c r="A174" s="270"/>
      <c r="B174" s="452" t="s">
        <v>91</v>
      </c>
      <c r="C174" s="453"/>
      <c r="D174" s="454"/>
      <c r="F174" s="412" t="s">
        <v>91</v>
      </c>
      <c r="G174" s="413"/>
      <c r="H174" s="413"/>
      <c r="I174" s="414"/>
    </row>
    <row r="175" spans="1:9" x14ac:dyDescent="0.2">
      <c r="A175" s="74"/>
      <c r="B175" s="455" t="s">
        <v>83</v>
      </c>
      <c r="C175" s="409"/>
      <c r="D175" s="411"/>
      <c r="F175" s="539" t="s">
        <v>83</v>
      </c>
      <c r="G175" s="540"/>
      <c r="H175" s="540"/>
      <c r="I175" s="541"/>
    </row>
    <row r="176" spans="1:9" x14ac:dyDescent="0.2">
      <c r="A176" s="74"/>
      <c r="B176" s="401" t="s">
        <v>4</v>
      </c>
      <c r="C176" s="409" t="s">
        <v>5</v>
      </c>
      <c r="D176" s="411"/>
      <c r="F176" s="401" t="s">
        <v>4</v>
      </c>
      <c r="G176" s="409" t="s">
        <v>5</v>
      </c>
      <c r="H176" s="410"/>
      <c r="I176" s="411"/>
    </row>
    <row r="177" spans="1:9" ht="15" thickBot="1" x14ac:dyDescent="0.25">
      <c r="A177" s="74"/>
      <c r="B177" s="420"/>
      <c r="C177" s="180" t="s">
        <v>77</v>
      </c>
      <c r="D177" s="173" t="s">
        <v>78</v>
      </c>
      <c r="F177" s="420"/>
      <c r="G177" s="180" t="s">
        <v>77</v>
      </c>
      <c r="H177" s="191" t="s">
        <v>79</v>
      </c>
      <c r="I177" s="173" t="s">
        <v>113</v>
      </c>
    </row>
    <row r="178" spans="1:9" ht="15" thickBot="1" x14ac:dyDescent="0.25">
      <c r="A178" s="74"/>
      <c r="B178" s="471" t="s">
        <v>31</v>
      </c>
      <c r="C178" s="472"/>
      <c r="D178" s="473"/>
      <c r="F178" s="471" t="s">
        <v>31</v>
      </c>
      <c r="G178" s="472"/>
      <c r="H178" s="472"/>
      <c r="I178" s="473"/>
    </row>
    <row r="179" spans="1:9" x14ac:dyDescent="0.2">
      <c r="A179" s="74"/>
      <c r="B179" s="188" t="s">
        <v>10</v>
      </c>
      <c r="C179" s="182">
        <v>12311000</v>
      </c>
      <c r="D179" s="189">
        <v>12311000</v>
      </c>
      <c r="F179" s="188" t="s">
        <v>66</v>
      </c>
      <c r="G179" s="182">
        <f>+MROUND(D179*1.083,1000)</f>
        <v>13333000</v>
      </c>
      <c r="H179" s="190">
        <f>(G179/D179)-1</f>
        <v>8.3015189667776879E-2</v>
      </c>
      <c r="I179" s="189"/>
    </row>
    <row r="180" spans="1:9" ht="15" thickBot="1" x14ac:dyDescent="0.25">
      <c r="A180" s="74"/>
      <c r="B180" s="66" t="s">
        <v>11</v>
      </c>
      <c r="C180" s="21">
        <v>12311000</v>
      </c>
      <c r="D180" s="22">
        <v>12311000</v>
      </c>
      <c r="F180" s="30" t="s">
        <v>66</v>
      </c>
      <c r="G180" s="24"/>
      <c r="H180" s="175"/>
      <c r="I180" s="25">
        <f>+G179</f>
        <v>13333000</v>
      </c>
    </row>
    <row r="181" spans="1:9" x14ac:dyDescent="0.2">
      <c r="A181" s="74"/>
      <c r="B181" s="66" t="s">
        <v>12</v>
      </c>
      <c r="C181" s="21">
        <v>12311000</v>
      </c>
      <c r="D181" s="22">
        <v>12311000</v>
      </c>
    </row>
    <row r="182" spans="1:9" x14ac:dyDescent="0.2">
      <c r="A182" s="74"/>
      <c r="B182" s="66" t="s">
        <v>13</v>
      </c>
      <c r="C182" s="21">
        <v>12152000</v>
      </c>
      <c r="D182" s="22">
        <v>12311000</v>
      </c>
    </row>
    <row r="183" spans="1:9" ht="15" thickBot="1" x14ac:dyDescent="0.25">
      <c r="A183" s="74"/>
      <c r="B183" s="542" t="s">
        <v>23</v>
      </c>
      <c r="C183" s="543"/>
      <c r="D183" s="544"/>
    </row>
    <row r="184" spans="1:9" x14ac:dyDescent="0.2">
      <c r="A184" s="74"/>
      <c r="B184" s="222" t="s">
        <v>10</v>
      </c>
      <c r="C184" s="174">
        <v>12311000</v>
      </c>
      <c r="D184" s="211">
        <v>12311000</v>
      </c>
    </row>
    <row r="185" spans="1:9" x14ac:dyDescent="0.2">
      <c r="A185" s="74"/>
      <c r="B185" s="66" t="s">
        <v>11</v>
      </c>
      <c r="C185" s="21">
        <v>12311000</v>
      </c>
      <c r="D185" s="22">
        <v>12311000</v>
      </c>
    </row>
    <row r="186" spans="1:9" x14ac:dyDescent="0.2">
      <c r="A186" s="74"/>
      <c r="B186" s="66" t="s">
        <v>12</v>
      </c>
      <c r="C186" s="21">
        <v>12311000</v>
      </c>
      <c r="D186" s="22">
        <v>12311000</v>
      </c>
    </row>
    <row r="187" spans="1:9" ht="15" thickBot="1" x14ac:dyDescent="0.25">
      <c r="A187" s="74"/>
      <c r="B187" s="30" t="s">
        <v>13</v>
      </c>
      <c r="C187" s="24" t="s">
        <v>1</v>
      </c>
      <c r="D187" s="25">
        <v>12311000</v>
      </c>
    </row>
    <row r="188" spans="1:9" ht="15" thickBot="1" x14ac:dyDescent="0.25">
      <c r="A188" s="74"/>
      <c r="B188" s="270"/>
      <c r="C188" s="270"/>
      <c r="D188" s="270"/>
    </row>
    <row r="189" spans="1:9" ht="15.75" x14ac:dyDescent="0.25">
      <c r="A189" s="270"/>
      <c r="B189" s="452" t="s">
        <v>92</v>
      </c>
      <c r="C189" s="453"/>
      <c r="D189" s="454"/>
      <c r="F189" s="452" t="s">
        <v>92</v>
      </c>
      <c r="G189" s="453"/>
      <c r="H189" s="453"/>
      <c r="I189" s="454"/>
    </row>
    <row r="190" spans="1:9" x14ac:dyDescent="0.2">
      <c r="A190" s="74"/>
      <c r="B190" s="455" t="s">
        <v>25</v>
      </c>
      <c r="C190" s="409"/>
      <c r="D190" s="411"/>
      <c r="F190" s="455" t="s">
        <v>25</v>
      </c>
      <c r="G190" s="409"/>
      <c r="H190" s="409"/>
      <c r="I190" s="411"/>
    </row>
    <row r="191" spans="1:9" x14ac:dyDescent="0.2">
      <c r="A191" s="74"/>
      <c r="B191" s="401" t="s">
        <v>4</v>
      </c>
      <c r="C191" s="409" t="s">
        <v>5</v>
      </c>
      <c r="D191" s="411"/>
      <c r="F191" s="401" t="s">
        <v>4</v>
      </c>
      <c r="G191" s="409" t="s">
        <v>5</v>
      </c>
      <c r="H191" s="409"/>
      <c r="I191" s="411"/>
    </row>
    <row r="192" spans="1:9" ht="15" thickBot="1" x14ac:dyDescent="0.25">
      <c r="A192" s="74"/>
      <c r="B192" s="420"/>
      <c r="C192" s="180" t="s">
        <v>77</v>
      </c>
      <c r="D192" s="173" t="s">
        <v>78</v>
      </c>
      <c r="F192" s="420"/>
      <c r="G192" s="180" t="s">
        <v>77</v>
      </c>
      <c r="H192" s="185" t="s">
        <v>79</v>
      </c>
      <c r="I192" s="173" t="s">
        <v>113</v>
      </c>
    </row>
    <row r="193" spans="1:9" ht="15" thickBot="1" x14ac:dyDescent="0.25">
      <c r="A193" s="74"/>
      <c r="B193" s="497" t="s">
        <v>52</v>
      </c>
      <c r="C193" s="498"/>
      <c r="D193" s="499"/>
      <c r="F193" s="509" t="s">
        <v>52</v>
      </c>
      <c r="G193" s="510"/>
      <c r="H193" s="510"/>
      <c r="I193" s="511"/>
    </row>
    <row r="194" spans="1:9" x14ac:dyDescent="0.2">
      <c r="A194" s="74"/>
      <c r="B194" s="188" t="s">
        <v>10</v>
      </c>
      <c r="C194" s="182">
        <v>12639000</v>
      </c>
      <c r="D194" s="189">
        <v>12639000</v>
      </c>
      <c r="F194" s="188" t="s">
        <v>10</v>
      </c>
      <c r="G194" s="182">
        <f>+MROUND(D194*1.083,1000)</f>
        <v>13688000</v>
      </c>
      <c r="H194" s="190">
        <f>(G194/D194)-1</f>
        <v>8.2997072553208318E-2</v>
      </c>
      <c r="I194" s="189">
        <f>+G194</f>
        <v>13688000</v>
      </c>
    </row>
    <row r="195" spans="1:9" x14ac:dyDescent="0.2">
      <c r="A195" s="74"/>
      <c r="B195" s="66" t="s">
        <v>11</v>
      </c>
      <c r="C195" s="21">
        <v>12237000</v>
      </c>
      <c r="D195" s="22">
        <v>12639000</v>
      </c>
      <c r="F195" s="66" t="s">
        <v>11</v>
      </c>
      <c r="G195" s="21">
        <f>+MROUND(D195*1.083,1000)</f>
        <v>13688000</v>
      </c>
      <c r="H195" s="29">
        <f t="shared" ref="H195:H201" si="6">(G195/D194)-1</f>
        <v>8.2997072553208318E-2</v>
      </c>
      <c r="I195" s="22">
        <f>+G194</f>
        <v>13688000</v>
      </c>
    </row>
    <row r="196" spans="1:9" x14ac:dyDescent="0.2">
      <c r="A196" s="74"/>
      <c r="B196" s="66" t="s">
        <v>12</v>
      </c>
      <c r="C196" s="21">
        <v>12237000</v>
      </c>
      <c r="D196" s="22">
        <v>12237000</v>
      </c>
      <c r="F196" s="66" t="s">
        <v>12</v>
      </c>
      <c r="G196" s="21">
        <f>+G195</f>
        <v>13688000</v>
      </c>
      <c r="H196" s="29">
        <f t="shared" si="6"/>
        <v>8.2997072553208318E-2</v>
      </c>
      <c r="I196" s="22">
        <f t="shared" ref="I196:I201" si="7">+G195</f>
        <v>13688000</v>
      </c>
    </row>
    <row r="197" spans="1:9" x14ac:dyDescent="0.2">
      <c r="A197" s="74"/>
      <c r="B197" s="66" t="s">
        <v>13</v>
      </c>
      <c r="C197" s="21">
        <v>12152000</v>
      </c>
      <c r="D197" s="22">
        <v>12237000</v>
      </c>
      <c r="F197" s="66" t="s">
        <v>13</v>
      </c>
      <c r="G197" s="21">
        <f>+MROUND(D196*1.083,1000)</f>
        <v>13253000</v>
      </c>
      <c r="H197" s="29">
        <f t="shared" si="6"/>
        <v>8.3026885674593487E-2</v>
      </c>
      <c r="I197" s="22">
        <f t="shared" si="7"/>
        <v>13688000</v>
      </c>
    </row>
    <row r="198" spans="1:9" x14ac:dyDescent="0.2">
      <c r="A198" s="74"/>
      <c r="B198" s="66" t="s">
        <v>14</v>
      </c>
      <c r="C198" s="21">
        <v>12152000</v>
      </c>
      <c r="D198" s="22">
        <v>12152000</v>
      </c>
      <c r="F198" s="66" t="s">
        <v>14</v>
      </c>
      <c r="G198" s="21">
        <f>+G197</f>
        <v>13253000</v>
      </c>
      <c r="H198" s="29">
        <f t="shared" si="6"/>
        <v>8.3026885674593487E-2</v>
      </c>
      <c r="I198" s="22">
        <f t="shared" si="7"/>
        <v>13253000</v>
      </c>
    </row>
    <row r="199" spans="1:9" x14ac:dyDescent="0.2">
      <c r="A199" s="74"/>
      <c r="B199" s="66" t="s">
        <v>15</v>
      </c>
      <c r="C199" s="21">
        <v>12152000</v>
      </c>
      <c r="D199" s="22">
        <v>12152000</v>
      </c>
      <c r="F199" s="66" t="s">
        <v>15</v>
      </c>
      <c r="G199" s="21">
        <f>+MROUND(D198*1.083,1000)</f>
        <v>13161000</v>
      </c>
      <c r="H199" s="29">
        <f t="shared" si="6"/>
        <v>8.3031599736668849E-2</v>
      </c>
      <c r="I199" s="22">
        <f t="shared" si="7"/>
        <v>13253000</v>
      </c>
    </row>
    <row r="200" spans="1:9" x14ac:dyDescent="0.2">
      <c r="A200" s="74"/>
      <c r="B200" s="66" t="s">
        <v>16</v>
      </c>
      <c r="C200" s="21">
        <v>12152000</v>
      </c>
      <c r="D200" s="22">
        <v>12152000</v>
      </c>
      <c r="F200" s="66" t="s">
        <v>16</v>
      </c>
      <c r="G200" s="21">
        <f>+G199</f>
        <v>13161000</v>
      </c>
      <c r="H200" s="29">
        <f t="shared" si="6"/>
        <v>8.3031599736668849E-2</v>
      </c>
      <c r="I200" s="22">
        <f t="shared" si="7"/>
        <v>13161000</v>
      </c>
    </row>
    <row r="201" spans="1:9" ht="15" thickBot="1" x14ac:dyDescent="0.25">
      <c r="A201" s="74"/>
      <c r="B201" s="39" t="s">
        <v>17</v>
      </c>
      <c r="C201" s="40">
        <v>12152000</v>
      </c>
      <c r="D201" s="35">
        <v>12152000</v>
      </c>
      <c r="F201" s="39" t="s">
        <v>17</v>
      </c>
      <c r="G201" s="40">
        <f>+G200</f>
        <v>13161000</v>
      </c>
      <c r="H201" s="193">
        <f t="shared" si="6"/>
        <v>8.3031599736668849E-2</v>
      </c>
      <c r="I201" s="35">
        <f t="shared" si="7"/>
        <v>13161000</v>
      </c>
    </row>
    <row r="202" spans="1:9" ht="15" thickBot="1" x14ac:dyDescent="0.25">
      <c r="A202" s="74"/>
      <c r="B202" s="536" t="s">
        <v>23</v>
      </c>
      <c r="C202" s="537"/>
      <c r="D202" s="538"/>
      <c r="F202" s="471" t="s">
        <v>23</v>
      </c>
      <c r="G202" s="472"/>
      <c r="H202" s="472"/>
      <c r="I202" s="473"/>
    </row>
    <row r="203" spans="1:9" x14ac:dyDescent="0.2">
      <c r="A203" s="74"/>
      <c r="B203" s="222" t="s">
        <v>10</v>
      </c>
      <c r="C203" s="174">
        <v>12639000</v>
      </c>
      <c r="D203" s="211">
        <v>12639000</v>
      </c>
      <c r="F203" s="222" t="s">
        <v>10</v>
      </c>
      <c r="G203" s="174">
        <f>+G194</f>
        <v>13688000</v>
      </c>
      <c r="H203" s="210">
        <f>(G203/D203)-1</f>
        <v>8.2997072553208318E-2</v>
      </c>
      <c r="I203" s="211">
        <f>+G203</f>
        <v>13688000</v>
      </c>
    </row>
    <row r="204" spans="1:9" x14ac:dyDescent="0.2">
      <c r="A204" s="74"/>
      <c r="B204" s="66" t="s">
        <v>11</v>
      </c>
      <c r="C204" s="21">
        <v>12237000</v>
      </c>
      <c r="D204" s="22">
        <v>12639000</v>
      </c>
      <c r="F204" s="66" t="s">
        <v>11</v>
      </c>
      <c r="G204" s="21">
        <f>+G195</f>
        <v>13688000</v>
      </c>
      <c r="H204" s="198">
        <f>(G204/D203)-1</f>
        <v>8.2997072553208318E-2</v>
      </c>
      <c r="I204" s="22">
        <f>+G203</f>
        <v>13688000</v>
      </c>
    </row>
    <row r="205" spans="1:9" x14ac:dyDescent="0.2">
      <c r="A205" s="74"/>
      <c r="B205" s="66" t="s">
        <v>12</v>
      </c>
      <c r="C205" s="21">
        <v>12237000</v>
      </c>
      <c r="D205" s="22">
        <v>12237000</v>
      </c>
      <c r="F205" s="66" t="s">
        <v>12</v>
      </c>
      <c r="G205" s="21">
        <f>+G196</f>
        <v>13688000</v>
      </c>
      <c r="H205" s="198">
        <f>(G205/D204)-1</f>
        <v>8.2997072553208318E-2</v>
      </c>
      <c r="I205" s="22">
        <f>+G204</f>
        <v>13688000</v>
      </c>
    </row>
    <row r="206" spans="1:9" x14ac:dyDescent="0.2">
      <c r="A206" s="74"/>
      <c r="B206" s="66" t="s">
        <v>13</v>
      </c>
      <c r="C206" s="8" t="s">
        <v>1</v>
      </c>
      <c r="D206" s="9">
        <v>12237000</v>
      </c>
      <c r="F206" s="66" t="s">
        <v>13</v>
      </c>
      <c r="G206" s="21">
        <f>+G197</f>
        <v>13253000</v>
      </c>
      <c r="H206" s="198">
        <f>(G206/D205)-1</f>
        <v>8.3026885674593487E-2</v>
      </c>
      <c r="I206" s="22">
        <f>+G205</f>
        <v>13688000</v>
      </c>
    </row>
    <row r="207" spans="1:9" x14ac:dyDescent="0.2">
      <c r="A207" s="74"/>
      <c r="B207" s="66" t="s">
        <v>14</v>
      </c>
      <c r="C207" s="8"/>
      <c r="D207" s="9"/>
      <c r="F207" s="66" t="s">
        <v>14</v>
      </c>
      <c r="G207" s="21">
        <f>+G198</f>
        <v>13253000</v>
      </c>
      <c r="H207" s="198">
        <f>(G207/D206)-1</f>
        <v>8.3026885674593487E-2</v>
      </c>
      <c r="I207" s="22">
        <f>+G206</f>
        <v>13253000</v>
      </c>
    </row>
    <row r="208" spans="1:9" ht="15" thickBot="1" x14ac:dyDescent="0.25">
      <c r="A208" s="74"/>
      <c r="B208" s="30" t="s">
        <v>15</v>
      </c>
      <c r="C208" s="11"/>
      <c r="D208" s="12"/>
      <c r="F208" s="30" t="s">
        <v>15</v>
      </c>
      <c r="G208" s="24"/>
      <c r="H208" s="31"/>
      <c r="I208" s="25">
        <f>+G207</f>
        <v>13253000</v>
      </c>
    </row>
    <row r="209" spans="1:9" ht="15" thickBot="1" x14ac:dyDescent="0.25">
      <c r="A209" s="74"/>
      <c r="B209" s="506" t="s">
        <v>32</v>
      </c>
      <c r="C209" s="507"/>
      <c r="D209" s="508"/>
      <c r="F209" s="480" t="s">
        <v>188</v>
      </c>
      <c r="G209" s="481"/>
      <c r="H209" s="481"/>
      <c r="I209" s="482"/>
    </row>
    <row r="210" spans="1:9" x14ac:dyDescent="0.2">
      <c r="A210" s="74"/>
      <c r="B210" s="225" t="s">
        <v>10</v>
      </c>
      <c r="C210" s="95">
        <v>12639000</v>
      </c>
      <c r="D210" s="96">
        <v>12639000</v>
      </c>
      <c r="F210" s="41" t="s">
        <v>10</v>
      </c>
      <c r="G210" s="42">
        <f>+G194</f>
        <v>13688000</v>
      </c>
      <c r="H210" s="203">
        <f>(G210/D211)-1</f>
        <v>8.2997072553208318E-2</v>
      </c>
      <c r="I210" s="43">
        <f>+G210</f>
        <v>13688000</v>
      </c>
    </row>
    <row r="211" spans="1:9" x14ac:dyDescent="0.2">
      <c r="A211" s="74"/>
      <c r="B211" s="63" t="s">
        <v>11</v>
      </c>
      <c r="C211" s="8" t="s">
        <v>1</v>
      </c>
      <c r="D211" s="9">
        <v>12639000</v>
      </c>
      <c r="F211" s="63" t="s">
        <v>11</v>
      </c>
      <c r="G211" s="8">
        <f>+G195</f>
        <v>13688000</v>
      </c>
      <c r="H211" s="200">
        <f>(G211/D211)-1</f>
        <v>8.2997072553208318E-2</v>
      </c>
      <c r="I211" s="9">
        <f>+G210</f>
        <v>13688000</v>
      </c>
    </row>
    <row r="212" spans="1:9" x14ac:dyDescent="0.2">
      <c r="A212" s="74"/>
      <c r="B212" s="63" t="s">
        <v>12</v>
      </c>
      <c r="C212" s="267"/>
      <c r="D212" s="271"/>
      <c r="F212" s="63" t="s">
        <v>12</v>
      </c>
      <c r="G212" s="8">
        <f>+G196</f>
        <v>13688000</v>
      </c>
      <c r="H212" s="200">
        <f>(G212/D211)-1</f>
        <v>8.2997072553208318E-2</v>
      </c>
      <c r="I212" s="9">
        <f>+G211</f>
        <v>13688000</v>
      </c>
    </row>
    <row r="213" spans="1:9" ht="15" thickBot="1" x14ac:dyDescent="0.25">
      <c r="A213" s="74"/>
      <c r="B213" s="26" t="s">
        <v>13</v>
      </c>
      <c r="C213" s="268"/>
      <c r="D213" s="272"/>
      <c r="F213" s="26" t="s">
        <v>13</v>
      </c>
      <c r="G213" s="11"/>
      <c r="H213" s="201"/>
      <c r="I213" s="12">
        <f>+G212</f>
        <v>13688000</v>
      </c>
    </row>
    <row r="214" spans="1:9" ht="15" thickBot="1" x14ac:dyDescent="0.25">
      <c r="A214" s="74"/>
      <c r="B214" s="270"/>
      <c r="C214" s="270"/>
      <c r="D214" s="270"/>
    </row>
    <row r="215" spans="1:9" ht="15.75" x14ac:dyDescent="0.25">
      <c r="A215" s="270"/>
      <c r="B215" s="452" t="s">
        <v>93</v>
      </c>
      <c r="C215" s="453"/>
      <c r="D215" s="454"/>
      <c r="F215" s="412" t="s">
        <v>93</v>
      </c>
      <c r="G215" s="413"/>
      <c r="H215" s="413"/>
      <c r="I215" s="414"/>
    </row>
    <row r="216" spans="1:9" x14ac:dyDescent="0.2">
      <c r="A216" s="74"/>
      <c r="B216" s="455" t="s">
        <v>83</v>
      </c>
      <c r="C216" s="409"/>
      <c r="D216" s="411"/>
      <c r="F216" s="415" t="s">
        <v>83</v>
      </c>
      <c r="G216" s="416"/>
      <c r="H216" s="416"/>
      <c r="I216" s="417"/>
    </row>
    <row r="217" spans="1:9" x14ac:dyDescent="0.2">
      <c r="A217" s="74"/>
      <c r="B217" s="401" t="s">
        <v>4</v>
      </c>
      <c r="C217" s="409" t="s">
        <v>5</v>
      </c>
      <c r="D217" s="411"/>
      <c r="F217" s="401" t="s">
        <v>4</v>
      </c>
      <c r="G217" s="409" t="s">
        <v>5</v>
      </c>
      <c r="H217" s="410"/>
      <c r="I217" s="411"/>
    </row>
    <row r="218" spans="1:9" ht="15" thickBot="1" x14ac:dyDescent="0.25">
      <c r="A218" s="74"/>
      <c r="B218" s="420"/>
      <c r="C218" s="180" t="s">
        <v>77</v>
      </c>
      <c r="D218" s="173" t="s">
        <v>78</v>
      </c>
      <c r="F218" s="451"/>
      <c r="G218" s="186" t="s">
        <v>77</v>
      </c>
      <c r="H218" s="194" t="s">
        <v>79</v>
      </c>
      <c r="I218" s="187" t="s">
        <v>113</v>
      </c>
    </row>
    <row r="219" spans="1:9" ht="15" thickBot="1" x14ac:dyDescent="0.25">
      <c r="A219" s="74"/>
      <c r="B219" s="471" t="s">
        <v>31</v>
      </c>
      <c r="C219" s="472"/>
      <c r="D219" s="473"/>
      <c r="F219" s="471" t="s">
        <v>31</v>
      </c>
      <c r="G219" s="472"/>
      <c r="H219" s="472"/>
      <c r="I219" s="473"/>
    </row>
    <row r="220" spans="1:9" x14ac:dyDescent="0.2">
      <c r="A220" s="74"/>
      <c r="B220" s="188" t="s">
        <v>10</v>
      </c>
      <c r="C220" s="182">
        <v>11960000</v>
      </c>
      <c r="D220" s="189">
        <v>11960000</v>
      </c>
      <c r="F220" s="222" t="s">
        <v>66</v>
      </c>
      <c r="G220" s="174">
        <f>+MROUND(D220*1.083,1000)</f>
        <v>12953000</v>
      </c>
      <c r="H220" s="210">
        <f>(G220/D220)-1</f>
        <v>8.3026755852842804E-2</v>
      </c>
      <c r="I220" s="211"/>
    </row>
    <row r="221" spans="1:9" ht="15" thickBot="1" x14ac:dyDescent="0.25">
      <c r="A221" s="74"/>
      <c r="B221" s="66" t="s">
        <v>11</v>
      </c>
      <c r="C221" s="21">
        <v>11960000</v>
      </c>
      <c r="D221" s="22">
        <v>11960000</v>
      </c>
      <c r="F221" s="30" t="s">
        <v>66</v>
      </c>
      <c r="G221" s="24"/>
      <c r="H221" s="31"/>
      <c r="I221" s="25">
        <f>+G220</f>
        <v>12953000</v>
      </c>
    </row>
    <row r="222" spans="1:9" x14ac:dyDescent="0.2">
      <c r="A222" s="74"/>
      <c r="B222" s="66" t="s">
        <v>12</v>
      </c>
      <c r="C222" s="21">
        <v>11960000</v>
      </c>
      <c r="D222" s="22">
        <v>11960000</v>
      </c>
    </row>
    <row r="223" spans="1:9" ht="15" thickBot="1" x14ac:dyDescent="0.25">
      <c r="A223" s="74"/>
      <c r="B223" s="39" t="s">
        <v>13</v>
      </c>
      <c r="C223" s="40">
        <v>11800000</v>
      </c>
      <c r="D223" s="35">
        <v>11960000</v>
      </c>
    </row>
    <row r="224" spans="1:9" ht="15" thickBot="1" x14ac:dyDescent="0.25">
      <c r="A224" s="74"/>
      <c r="B224" s="471" t="s">
        <v>23</v>
      </c>
      <c r="C224" s="472"/>
      <c r="D224" s="473"/>
    </row>
    <row r="225" spans="1:9" x14ac:dyDescent="0.2">
      <c r="A225" s="74"/>
      <c r="B225" s="222" t="s">
        <v>10</v>
      </c>
      <c r="C225" s="174">
        <v>11960000</v>
      </c>
      <c r="D225" s="211">
        <v>11960000</v>
      </c>
    </row>
    <row r="226" spans="1:9" x14ac:dyDescent="0.2">
      <c r="A226" s="74"/>
      <c r="B226" s="66" t="s">
        <v>11</v>
      </c>
      <c r="C226" s="21">
        <v>11960000</v>
      </c>
      <c r="D226" s="22">
        <v>11960000</v>
      </c>
    </row>
    <row r="227" spans="1:9" x14ac:dyDescent="0.2">
      <c r="A227" s="74"/>
      <c r="B227" s="66" t="s">
        <v>12</v>
      </c>
      <c r="C227" s="21">
        <v>11960000</v>
      </c>
      <c r="D227" s="22">
        <v>11960000</v>
      </c>
    </row>
    <row r="228" spans="1:9" ht="15" thickBot="1" x14ac:dyDescent="0.25">
      <c r="A228" s="74"/>
      <c r="B228" s="30" t="s">
        <v>13</v>
      </c>
      <c r="C228" s="24" t="s">
        <v>1</v>
      </c>
      <c r="D228" s="25">
        <v>11960000</v>
      </c>
    </row>
    <row r="229" spans="1:9" ht="15" thickBot="1" x14ac:dyDescent="0.25">
      <c r="A229" s="74"/>
      <c r="B229" s="270"/>
      <c r="C229" s="270"/>
      <c r="D229" s="270"/>
    </row>
    <row r="230" spans="1:9" ht="15.75" x14ac:dyDescent="0.25">
      <c r="A230" s="270"/>
      <c r="B230" s="533" t="s">
        <v>94</v>
      </c>
      <c r="C230" s="534"/>
      <c r="D230" s="535"/>
      <c r="F230" s="412" t="s">
        <v>189</v>
      </c>
      <c r="G230" s="413"/>
      <c r="H230" s="413"/>
      <c r="I230" s="414"/>
    </row>
    <row r="231" spans="1:9" x14ac:dyDescent="0.2">
      <c r="A231" s="74"/>
      <c r="B231" s="455" t="s">
        <v>83</v>
      </c>
      <c r="C231" s="409"/>
      <c r="D231" s="411"/>
      <c r="F231" s="415" t="s">
        <v>83</v>
      </c>
      <c r="G231" s="416"/>
      <c r="H231" s="416"/>
      <c r="I231" s="417"/>
    </row>
    <row r="232" spans="1:9" x14ac:dyDescent="0.2">
      <c r="A232" s="74"/>
      <c r="B232" s="401" t="s">
        <v>4</v>
      </c>
      <c r="C232" s="409" t="s">
        <v>5</v>
      </c>
      <c r="D232" s="411"/>
      <c r="F232" s="401" t="s">
        <v>4</v>
      </c>
      <c r="G232" s="409" t="s">
        <v>5</v>
      </c>
      <c r="H232" s="410"/>
      <c r="I232" s="411"/>
    </row>
    <row r="233" spans="1:9" ht="15" thickBot="1" x14ac:dyDescent="0.25">
      <c r="A233" s="74"/>
      <c r="B233" s="420"/>
      <c r="C233" s="180" t="s">
        <v>77</v>
      </c>
      <c r="D233" s="173" t="s">
        <v>78</v>
      </c>
      <c r="F233" s="420"/>
      <c r="G233" s="180" t="s">
        <v>77</v>
      </c>
      <c r="H233" s="191" t="s">
        <v>79</v>
      </c>
      <c r="I233" s="173" t="s">
        <v>113</v>
      </c>
    </row>
    <row r="234" spans="1:9" ht="15" thickBot="1" x14ac:dyDescent="0.25">
      <c r="A234" s="74"/>
      <c r="B234" s="471" t="s">
        <v>31</v>
      </c>
      <c r="C234" s="472"/>
      <c r="D234" s="473"/>
      <c r="F234" s="398" t="s">
        <v>31</v>
      </c>
      <c r="G234" s="399"/>
      <c r="H234" s="399"/>
      <c r="I234" s="400"/>
    </row>
    <row r="235" spans="1:9" x14ac:dyDescent="0.2">
      <c r="A235" s="74"/>
      <c r="B235" s="188" t="s">
        <v>10</v>
      </c>
      <c r="C235" s="182">
        <v>12311000</v>
      </c>
      <c r="D235" s="189">
        <v>12311000</v>
      </c>
      <c r="F235" s="222" t="s">
        <v>66</v>
      </c>
      <c r="G235" s="174">
        <f>+MROUND(D235*1.083,1000)</f>
        <v>13333000</v>
      </c>
      <c r="H235" s="210">
        <f>(G235/D235)-1</f>
        <v>8.3015189667776879E-2</v>
      </c>
      <c r="I235" s="211"/>
    </row>
    <row r="236" spans="1:9" ht="15" thickBot="1" x14ac:dyDescent="0.25">
      <c r="A236" s="74"/>
      <c r="B236" s="66" t="s">
        <v>11</v>
      </c>
      <c r="C236" s="21">
        <v>12311000</v>
      </c>
      <c r="D236" s="22">
        <v>12311000</v>
      </c>
      <c r="F236" s="30" t="s">
        <v>66</v>
      </c>
      <c r="G236" s="24"/>
      <c r="H236" s="31"/>
      <c r="I236" s="25">
        <f>+G235</f>
        <v>13333000</v>
      </c>
    </row>
    <row r="237" spans="1:9" x14ac:dyDescent="0.2">
      <c r="A237" s="74"/>
      <c r="B237" s="66" t="s">
        <v>12</v>
      </c>
      <c r="C237" s="21">
        <v>12311000</v>
      </c>
      <c r="D237" s="22">
        <v>12311000</v>
      </c>
    </row>
    <row r="238" spans="1:9" ht="15" thickBot="1" x14ac:dyDescent="0.25">
      <c r="A238" s="74"/>
      <c r="B238" s="39" t="s">
        <v>13</v>
      </c>
      <c r="C238" s="40">
        <v>12152000</v>
      </c>
      <c r="D238" s="35">
        <v>12311000</v>
      </c>
    </row>
    <row r="239" spans="1:9" ht="15" thickBot="1" x14ac:dyDescent="0.25">
      <c r="A239" s="74"/>
      <c r="B239" s="471" t="s">
        <v>23</v>
      </c>
      <c r="C239" s="472"/>
      <c r="D239" s="473"/>
    </row>
    <row r="240" spans="1:9" x14ac:dyDescent="0.2">
      <c r="A240" s="74"/>
      <c r="B240" s="222" t="s">
        <v>10</v>
      </c>
      <c r="C240" s="174">
        <v>12311000</v>
      </c>
      <c r="D240" s="211">
        <v>12311000</v>
      </c>
    </row>
    <row r="241" spans="1:9" x14ac:dyDescent="0.2">
      <c r="A241" s="74"/>
      <c r="B241" s="66" t="s">
        <v>11</v>
      </c>
      <c r="C241" s="21">
        <v>12311000</v>
      </c>
      <c r="D241" s="22">
        <v>12311000</v>
      </c>
    </row>
    <row r="242" spans="1:9" x14ac:dyDescent="0.2">
      <c r="A242" s="74"/>
      <c r="B242" s="66" t="s">
        <v>12</v>
      </c>
      <c r="C242" s="21">
        <v>12311000</v>
      </c>
      <c r="D242" s="22">
        <v>12311000</v>
      </c>
    </row>
    <row r="243" spans="1:9" ht="15" thickBot="1" x14ac:dyDescent="0.25">
      <c r="A243" s="74"/>
      <c r="B243" s="30" t="s">
        <v>13</v>
      </c>
      <c r="C243" s="24" t="s">
        <v>1</v>
      </c>
      <c r="D243" s="25">
        <v>12311000</v>
      </c>
    </row>
    <row r="244" spans="1:9" ht="15" thickBot="1" x14ac:dyDescent="0.25">
      <c r="A244" s="74"/>
      <c r="B244" s="270"/>
      <c r="C244" s="270"/>
      <c r="D244" s="270"/>
    </row>
    <row r="245" spans="1:9" ht="15.75" x14ac:dyDescent="0.25">
      <c r="A245" s="270"/>
      <c r="B245" s="438" t="s">
        <v>95</v>
      </c>
      <c r="C245" s="439"/>
      <c r="D245" s="440"/>
      <c r="F245" s="438" t="s">
        <v>95</v>
      </c>
      <c r="G245" s="439"/>
      <c r="H245" s="439"/>
      <c r="I245" s="440"/>
    </row>
    <row r="246" spans="1:9" x14ac:dyDescent="0.2">
      <c r="A246" s="74"/>
      <c r="B246" s="441" t="s">
        <v>76</v>
      </c>
      <c r="C246" s="436"/>
      <c r="D246" s="437"/>
      <c r="F246" s="441" t="s">
        <v>76</v>
      </c>
      <c r="G246" s="442"/>
      <c r="H246" s="442"/>
      <c r="I246" s="443"/>
    </row>
    <row r="247" spans="1:9" x14ac:dyDescent="0.2">
      <c r="A247" s="74"/>
      <c r="B247" s="519" t="s">
        <v>4</v>
      </c>
      <c r="C247" s="436" t="s">
        <v>5</v>
      </c>
      <c r="D247" s="437"/>
      <c r="F247" s="444" t="s">
        <v>4</v>
      </c>
      <c r="G247" s="436" t="s">
        <v>5</v>
      </c>
      <c r="H247" s="436"/>
      <c r="I247" s="437"/>
    </row>
    <row r="248" spans="1:9" ht="15" thickBot="1" x14ac:dyDescent="0.25">
      <c r="A248" s="74"/>
      <c r="B248" s="520"/>
      <c r="C248" s="180" t="s">
        <v>77</v>
      </c>
      <c r="D248" s="173" t="s">
        <v>78</v>
      </c>
      <c r="F248" s="445"/>
      <c r="G248" s="180" t="s">
        <v>77</v>
      </c>
      <c r="H248" s="185" t="s">
        <v>79</v>
      </c>
      <c r="I248" s="173" t="s">
        <v>113</v>
      </c>
    </row>
    <row r="249" spans="1:9" ht="15" thickBot="1" x14ac:dyDescent="0.25">
      <c r="A249" s="74"/>
      <c r="B249" s="477" t="s">
        <v>31</v>
      </c>
      <c r="C249" s="478"/>
      <c r="D249" s="479"/>
      <c r="F249" s="527" t="s">
        <v>31</v>
      </c>
      <c r="G249" s="528"/>
      <c r="H249" s="528"/>
      <c r="I249" s="529"/>
    </row>
    <row r="250" spans="1:9" x14ac:dyDescent="0.2">
      <c r="A250" s="74"/>
      <c r="B250" s="227" t="s">
        <v>10</v>
      </c>
      <c r="C250" s="182">
        <v>10868000</v>
      </c>
      <c r="D250" s="189">
        <v>10868000</v>
      </c>
      <c r="F250" s="227" t="s">
        <v>10</v>
      </c>
      <c r="G250" s="182">
        <f>+MROUND(D250*1.083,1000)</f>
        <v>11770000</v>
      </c>
      <c r="H250" s="190">
        <f>(G250/D250)-1</f>
        <v>8.2995951417003999E-2</v>
      </c>
      <c r="I250" s="189">
        <f>+G250</f>
        <v>11770000</v>
      </c>
    </row>
    <row r="251" spans="1:9" x14ac:dyDescent="0.2">
      <c r="A251" s="74"/>
      <c r="B251" s="32" t="s">
        <v>11</v>
      </c>
      <c r="C251" s="21">
        <v>10522000</v>
      </c>
      <c r="D251" s="22">
        <v>10868000</v>
      </c>
      <c r="F251" s="32" t="s">
        <v>11</v>
      </c>
      <c r="G251" s="21">
        <f>+G250</f>
        <v>11770000</v>
      </c>
      <c r="H251" s="29">
        <f>(G251/D250)-1</f>
        <v>8.2995951417003999E-2</v>
      </c>
      <c r="I251" s="22">
        <f>+G250</f>
        <v>11770000</v>
      </c>
    </row>
    <row r="252" spans="1:9" x14ac:dyDescent="0.2">
      <c r="A252" s="74"/>
      <c r="B252" s="32" t="s">
        <v>12</v>
      </c>
      <c r="C252" s="21">
        <v>10522000</v>
      </c>
      <c r="D252" s="22">
        <v>10522000</v>
      </c>
      <c r="F252" s="32" t="s">
        <v>12</v>
      </c>
      <c r="G252" s="21">
        <f>+G251</f>
        <v>11770000</v>
      </c>
      <c r="H252" s="29">
        <f>(G252/D251)-1</f>
        <v>8.2995951417003999E-2</v>
      </c>
      <c r="I252" s="22">
        <f>+G251</f>
        <v>11770000</v>
      </c>
    </row>
    <row r="253" spans="1:9" x14ac:dyDescent="0.2">
      <c r="A253" s="74"/>
      <c r="B253" s="32" t="s">
        <v>13</v>
      </c>
      <c r="C253" s="21">
        <v>10416000</v>
      </c>
      <c r="D253" s="22">
        <v>10522000</v>
      </c>
      <c r="F253" s="32" t="s">
        <v>13</v>
      </c>
      <c r="G253" s="21">
        <f>+MROUND(D252*1.083,1000)</f>
        <v>11395000</v>
      </c>
      <c r="H253" s="29">
        <f>(G253/D252)-1</f>
        <v>8.2969017297091829E-2</v>
      </c>
      <c r="I253" s="22">
        <f>+G252</f>
        <v>11770000</v>
      </c>
    </row>
    <row r="254" spans="1:9" x14ac:dyDescent="0.2">
      <c r="A254" s="74"/>
      <c r="B254" s="32" t="s">
        <v>14</v>
      </c>
      <c r="C254" s="21">
        <v>10416000</v>
      </c>
      <c r="D254" s="22">
        <v>10416000</v>
      </c>
      <c r="F254" s="32" t="s">
        <v>14</v>
      </c>
      <c r="G254" s="21">
        <f>+G253</f>
        <v>11395000</v>
      </c>
      <c r="H254" s="29">
        <f>(G254/D253)-1</f>
        <v>8.2969017297091829E-2</v>
      </c>
      <c r="I254" s="22">
        <f>+G253</f>
        <v>11395000</v>
      </c>
    </row>
    <row r="255" spans="1:9" ht="15" thickBot="1" x14ac:dyDescent="0.25">
      <c r="A255" s="74"/>
      <c r="B255" s="34" t="s">
        <v>15</v>
      </c>
      <c r="C255" s="40">
        <v>10416000</v>
      </c>
      <c r="D255" s="35">
        <v>10416000</v>
      </c>
      <c r="F255" s="34" t="s">
        <v>15</v>
      </c>
      <c r="G255" s="40">
        <f>+MROUND(D254*1.083,1000)</f>
        <v>11281000</v>
      </c>
      <c r="H255" s="193">
        <f>(G255/D254)-1</f>
        <v>8.3045314900153544E-2</v>
      </c>
      <c r="I255" s="35">
        <f>+G254</f>
        <v>11395000</v>
      </c>
    </row>
    <row r="256" spans="1:9" ht="15" thickBot="1" x14ac:dyDescent="0.25">
      <c r="A256" s="74"/>
      <c r="B256" s="477" t="s">
        <v>23</v>
      </c>
      <c r="C256" s="478"/>
      <c r="D256" s="479"/>
      <c r="F256" s="471" t="s">
        <v>23</v>
      </c>
      <c r="G256" s="472"/>
      <c r="H256" s="472"/>
      <c r="I256" s="473"/>
    </row>
    <row r="257" spans="1:9" x14ac:dyDescent="0.2">
      <c r="A257" s="74"/>
      <c r="B257" s="227" t="s">
        <v>10</v>
      </c>
      <c r="C257" s="182">
        <v>10868000</v>
      </c>
      <c r="D257" s="189">
        <v>10868000</v>
      </c>
      <c r="F257" s="227" t="s">
        <v>10</v>
      </c>
      <c r="G257" s="182">
        <f>+G250</f>
        <v>11770000</v>
      </c>
      <c r="H257" s="190">
        <f>(G257/D257)-1</f>
        <v>8.2995951417003999E-2</v>
      </c>
      <c r="I257" s="189">
        <f>+G257</f>
        <v>11770000</v>
      </c>
    </row>
    <row r="258" spans="1:9" x14ac:dyDescent="0.2">
      <c r="A258" s="74"/>
      <c r="B258" s="32" t="s">
        <v>11</v>
      </c>
      <c r="C258" s="21">
        <v>10522000</v>
      </c>
      <c r="D258" s="22">
        <v>10868000</v>
      </c>
      <c r="F258" s="32" t="s">
        <v>11</v>
      </c>
      <c r="G258" s="21">
        <f>+G251</f>
        <v>11770000</v>
      </c>
      <c r="H258" s="29">
        <f>(G258/D257)-1</f>
        <v>8.2995951417003999E-2</v>
      </c>
      <c r="I258" s="22">
        <f>+G257</f>
        <v>11770000</v>
      </c>
    </row>
    <row r="259" spans="1:9" x14ac:dyDescent="0.2">
      <c r="A259" s="74"/>
      <c r="B259" s="32" t="s">
        <v>12</v>
      </c>
      <c r="C259" s="21">
        <v>10522000</v>
      </c>
      <c r="D259" s="22">
        <v>10522000</v>
      </c>
      <c r="F259" s="32" t="s">
        <v>12</v>
      </c>
      <c r="G259" s="21">
        <f>+G252</f>
        <v>11770000</v>
      </c>
      <c r="H259" s="29">
        <f>(G259/D258)-1</f>
        <v>8.2995951417003999E-2</v>
      </c>
      <c r="I259" s="22">
        <f>+G258</f>
        <v>11770000</v>
      </c>
    </row>
    <row r="260" spans="1:9" x14ac:dyDescent="0.2">
      <c r="A260" s="74"/>
      <c r="B260" s="32" t="s">
        <v>13</v>
      </c>
      <c r="C260" s="21" t="s">
        <v>1</v>
      </c>
      <c r="D260" s="22">
        <v>10522000</v>
      </c>
      <c r="F260" s="32" t="s">
        <v>13</v>
      </c>
      <c r="G260" s="21">
        <f>+G253</f>
        <v>11395000</v>
      </c>
      <c r="H260" s="29">
        <f>(G260/D259)-1</f>
        <v>8.2969017297091829E-2</v>
      </c>
      <c r="I260" s="22">
        <f>+G259</f>
        <v>11770000</v>
      </c>
    </row>
    <row r="261" spans="1:9" x14ac:dyDescent="0.2">
      <c r="A261" s="74"/>
      <c r="B261" s="212" t="s">
        <v>14</v>
      </c>
      <c r="C261" s="21"/>
      <c r="D261" s="22"/>
      <c r="F261" s="212" t="s">
        <v>14</v>
      </c>
      <c r="G261" s="21">
        <f>+G254</f>
        <v>11395000</v>
      </c>
      <c r="H261" s="198">
        <f>(G261/D260)-1</f>
        <v>8.2969017297091829E-2</v>
      </c>
      <c r="I261" s="22">
        <f>+G260</f>
        <v>11395000</v>
      </c>
    </row>
    <row r="262" spans="1:9" ht="15" thickBot="1" x14ac:dyDescent="0.25">
      <c r="A262" s="74"/>
      <c r="B262" s="212" t="s">
        <v>15</v>
      </c>
      <c r="C262" s="40"/>
      <c r="D262" s="35"/>
      <c r="F262" s="212" t="s">
        <v>15</v>
      </c>
      <c r="G262" s="40"/>
      <c r="H262" s="228"/>
      <c r="I262" s="35">
        <f>+G261</f>
        <v>11395000</v>
      </c>
    </row>
    <row r="263" spans="1:9" ht="15" thickBot="1" x14ac:dyDescent="0.25">
      <c r="A263" s="74"/>
      <c r="B263" s="530" t="s">
        <v>96</v>
      </c>
      <c r="C263" s="531"/>
      <c r="D263" s="532"/>
      <c r="F263" s="480" t="s">
        <v>188</v>
      </c>
      <c r="G263" s="481"/>
      <c r="H263" s="481"/>
      <c r="I263" s="482"/>
    </row>
    <row r="264" spans="1:9" x14ac:dyDescent="0.2">
      <c r="A264" s="74"/>
      <c r="B264" s="225" t="s">
        <v>10</v>
      </c>
      <c r="C264" s="95">
        <v>10868000</v>
      </c>
      <c r="D264" s="96">
        <v>10868000</v>
      </c>
      <c r="F264" s="225" t="s">
        <v>10</v>
      </c>
      <c r="G264" s="95">
        <f>+G250</f>
        <v>11770000</v>
      </c>
      <c r="H264" s="226">
        <f>(G264/D265)-1</f>
        <v>8.2995951417003999E-2</v>
      </c>
      <c r="I264" s="96">
        <f>+G264</f>
        <v>11770000</v>
      </c>
    </row>
    <row r="265" spans="1:9" x14ac:dyDescent="0.2">
      <c r="A265" s="74"/>
      <c r="B265" s="63" t="s">
        <v>11</v>
      </c>
      <c r="C265" s="8" t="s">
        <v>1</v>
      </c>
      <c r="D265" s="9">
        <v>10868000</v>
      </c>
      <c r="F265" s="63" t="s">
        <v>11</v>
      </c>
      <c r="G265" s="8">
        <f>+G251</f>
        <v>11770000</v>
      </c>
      <c r="H265" s="200">
        <f>(G265/D265)-1</f>
        <v>8.2995951417003999E-2</v>
      </c>
      <c r="I265" s="9">
        <f>+G264</f>
        <v>11770000</v>
      </c>
    </row>
    <row r="266" spans="1:9" x14ac:dyDescent="0.2">
      <c r="A266" s="74"/>
      <c r="B266" s="63" t="s">
        <v>12</v>
      </c>
      <c r="C266" s="8"/>
      <c r="D266" s="9"/>
      <c r="F266" s="63" t="s">
        <v>12</v>
      </c>
      <c r="G266" s="8">
        <f>+G252</f>
        <v>11770000</v>
      </c>
      <c r="H266" s="200">
        <f>(G266/D265)-1</f>
        <v>8.2995951417003999E-2</v>
      </c>
      <c r="I266" s="9">
        <f>+G265</f>
        <v>11770000</v>
      </c>
    </row>
    <row r="267" spans="1:9" ht="15" thickBot="1" x14ac:dyDescent="0.25">
      <c r="A267" s="74"/>
      <c r="B267" s="26" t="s">
        <v>13</v>
      </c>
      <c r="C267" s="11"/>
      <c r="D267" s="12"/>
      <c r="F267" s="26" t="s">
        <v>13</v>
      </c>
      <c r="G267" s="11"/>
      <c r="H267" s="201"/>
      <c r="I267" s="12">
        <f>+G266</f>
        <v>11770000</v>
      </c>
    </row>
    <row r="268" spans="1:9" ht="15" thickBot="1" x14ac:dyDescent="0.25">
      <c r="A268" s="74"/>
      <c r="B268" s="270"/>
      <c r="C268" s="270"/>
      <c r="D268" s="270"/>
    </row>
    <row r="269" spans="1:9" ht="15.75" x14ac:dyDescent="0.25">
      <c r="A269" s="270"/>
      <c r="B269" s="452" t="s">
        <v>97</v>
      </c>
      <c r="C269" s="453"/>
      <c r="D269" s="454"/>
      <c r="F269" s="452" t="s">
        <v>97</v>
      </c>
      <c r="G269" s="453"/>
      <c r="H269" s="453"/>
      <c r="I269" s="454"/>
    </row>
    <row r="270" spans="1:9" x14ac:dyDescent="0.2">
      <c r="A270" s="74"/>
      <c r="B270" s="455" t="s">
        <v>81</v>
      </c>
      <c r="C270" s="409"/>
      <c r="D270" s="411"/>
      <c r="F270" s="455" t="s">
        <v>81</v>
      </c>
      <c r="G270" s="409"/>
      <c r="H270" s="409"/>
      <c r="I270" s="411"/>
    </row>
    <row r="271" spans="1:9" x14ac:dyDescent="0.2">
      <c r="A271" s="74"/>
      <c r="B271" s="401" t="s">
        <v>4</v>
      </c>
      <c r="C271" s="409" t="s">
        <v>5</v>
      </c>
      <c r="D271" s="411"/>
      <c r="F271" s="401" t="s">
        <v>4</v>
      </c>
      <c r="G271" s="409" t="s">
        <v>5</v>
      </c>
      <c r="H271" s="409"/>
      <c r="I271" s="411"/>
    </row>
    <row r="272" spans="1:9" ht="15" thickBot="1" x14ac:dyDescent="0.25">
      <c r="A272" s="74"/>
      <c r="B272" s="420"/>
      <c r="C272" s="180" t="s">
        <v>77</v>
      </c>
      <c r="D272" s="173" t="s">
        <v>78</v>
      </c>
      <c r="F272" s="420"/>
      <c r="G272" s="180" t="s">
        <v>77</v>
      </c>
      <c r="H272" s="185" t="s">
        <v>79</v>
      </c>
      <c r="I272" s="173" t="s">
        <v>113</v>
      </c>
    </row>
    <row r="273" spans="1:9" x14ac:dyDescent="0.2">
      <c r="A273" s="74"/>
      <c r="B273" s="181" t="s">
        <v>50</v>
      </c>
      <c r="C273" s="182">
        <v>12152000</v>
      </c>
      <c r="D273" s="189"/>
      <c r="F273" s="181" t="s">
        <v>10</v>
      </c>
      <c r="G273" s="182">
        <f>+MROUND(D274*1.083,1000)</f>
        <v>13161000</v>
      </c>
      <c r="H273" s="190">
        <f>(G273/D274)-1</f>
        <v>8.3031599736668849E-2</v>
      </c>
      <c r="I273" s="189">
        <f>+G273</f>
        <v>13161000</v>
      </c>
    </row>
    <row r="274" spans="1:9" ht="15" thickBot="1" x14ac:dyDescent="0.25">
      <c r="A274" s="74"/>
      <c r="B274" s="23" t="s">
        <v>1</v>
      </c>
      <c r="C274" s="24" t="s">
        <v>1</v>
      </c>
      <c r="D274" s="25">
        <v>12152000</v>
      </c>
      <c r="F274" s="168" t="s">
        <v>11</v>
      </c>
      <c r="G274" s="40">
        <f>+D274</f>
        <v>12152000</v>
      </c>
      <c r="H274" s="193">
        <f>(G274/D274)-1</f>
        <v>0</v>
      </c>
      <c r="I274" s="35">
        <f>+G273</f>
        <v>13161000</v>
      </c>
    </row>
    <row r="275" spans="1:9" ht="15" thickBot="1" x14ac:dyDescent="0.25">
      <c r="A275" s="74"/>
      <c r="B275" s="270"/>
      <c r="C275" s="270"/>
      <c r="D275" s="270"/>
      <c r="F275" s="273"/>
      <c r="G275" s="274"/>
      <c r="H275" s="274"/>
      <c r="I275" s="275"/>
    </row>
    <row r="276" spans="1:9" ht="15.75" x14ac:dyDescent="0.25">
      <c r="A276" s="270"/>
      <c r="B276" s="452" t="s">
        <v>98</v>
      </c>
      <c r="C276" s="453"/>
      <c r="D276" s="454"/>
      <c r="F276" s="412" t="s">
        <v>98</v>
      </c>
      <c r="G276" s="413"/>
      <c r="H276" s="413"/>
      <c r="I276" s="414"/>
    </row>
    <row r="277" spans="1:9" x14ac:dyDescent="0.2">
      <c r="A277" s="74"/>
      <c r="B277" s="455" t="s">
        <v>76</v>
      </c>
      <c r="C277" s="409"/>
      <c r="D277" s="411"/>
      <c r="F277" s="415" t="s">
        <v>76</v>
      </c>
      <c r="G277" s="416"/>
      <c r="H277" s="416"/>
      <c r="I277" s="417"/>
    </row>
    <row r="278" spans="1:9" x14ac:dyDescent="0.2">
      <c r="A278" s="74"/>
      <c r="B278" s="401" t="s">
        <v>4</v>
      </c>
      <c r="C278" s="409" t="s">
        <v>5</v>
      </c>
      <c r="D278" s="411"/>
      <c r="F278" s="401" t="s">
        <v>4</v>
      </c>
      <c r="G278" s="409" t="s">
        <v>5</v>
      </c>
      <c r="H278" s="410"/>
      <c r="I278" s="411"/>
    </row>
    <row r="279" spans="1:9" ht="15" thickBot="1" x14ac:dyDescent="0.25">
      <c r="A279" s="74"/>
      <c r="B279" s="420"/>
      <c r="C279" s="180" t="s">
        <v>77</v>
      </c>
      <c r="D279" s="173" t="s">
        <v>78</v>
      </c>
      <c r="F279" s="420"/>
      <c r="G279" s="180" t="s">
        <v>77</v>
      </c>
      <c r="H279" s="191" t="s">
        <v>79</v>
      </c>
      <c r="I279" s="173" t="s">
        <v>113</v>
      </c>
    </row>
    <row r="280" spans="1:9" ht="15" thickBot="1" x14ac:dyDescent="0.25">
      <c r="A280" s="74"/>
      <c r="B280" s="477" t="s">
        <v>31</v>
      </c>
      <c r="C280" s="478"/>
      <c r="D280" s="479"/>
      <c r="F280" s="471" t="s">
        <v>31</v>
      </c>
      <c r="G280" s="472"/>
      <c r="H280" s="472"/>
      <c r="I280" s="473"/>
    </row>
    <row r="281" spans="1:9" x14ac:dyDescent="0.2">
      <c r="A281" s="74"/>
      <c r="B281" s="227" t="s">
        <v>10</v>
      </c>
      <c r="C281" s="182">
        <v>10395000</v>
      </c>
      <c r="D281" s="189">
        <v>10395000</v>
      </c>
      <c r="F281" s="227" t="s">
        <v>10</v>
      </c>
      <c r="G281" s="182">
        <f>+MROUND(D281*1.083,1000)</f>
        <v>11258000</v>
      </c>
      <c r="H281" s="190">
        <f>(G281/D281)-1</f>
        <v>8.3020683020682995E-2</v>
      </c>
      <c r="I281" s="189">
        <f>+G281</f>
        <v>11258000</v>
      </c>
    </row>
    <row r="282" spans="1:9" x14ac:dyDescent="0.2">
      <c r="A282" s="74"/>
      <c r="B282" s="32" t="s">
        <v>11</v>
      </c>
      <c r="C282" s="21">
        <v>10064000</v>
      </c>
      <c r="D282" s="22">
        <v>10395000</v>
      </c>
      <c r="F282" s="32" t="s">
        <v>11</v>
      </c>
      <c r="G282" s="21">
        <f>+G281</f>
        <v>11258000</v>
      </c>
      <c r="H282" s="29">
        <f>(G282/D281)-1</f>
        <v>8.3020683020682995E-2</v>
      </c>
      <c r="I282" s="22">
        <f>+G281</f>
        <v>11258000</v>
      </c>
    </row>
    <row r="283" spans="1:9" x14ac:dyDescent="0.2">
      <c r="A283" s="74"/>
      <c r="B283" s="32" t="s">
        <v>12</v>
      </c>
      <c r="C283" s="21">
        <v>10064000</v>
      </c>
      <c r="D283" s="22">
        <v>10064000</v>
      </c>
      <c r="F283" s="32" t="s">
        <v>12</v>
      </c>
      <c r="G283" s="21">
        <f>+G282</f>
        <v>11258000</v>
      </c>
      <c r="H283" s="29">
        <f>(G283/D282)-1</f>
        <v>8.3020683020682995E-2</v>
      </c>
      <c r="I283" s="22">
        <f>+G282</f>
        <v>11258000</v>
      </c>
    </row>
    <row r="284" spans="1:9" x14ac:dyDescent="0.2">
      <c r="A284" s="74"/>
      <c r="B284" s="32" t="s">
        <v>13</v>
      </c>
      <c r="C284" s="21">
        <v>9958000</v>
      </c>
      <c r="D284" s="22">
        <v>10064000</v>
      </c>
      <c r="F284" s="32" t="s">
        <v>13</v>
      </c>
      <c r="G284" s="21">
        <f>+MROUND(D283*1.083,1000)</f>
        <v>10899000</v>
      </c>
      <c r="H284" s="29">
        <f>(G284/D283)-1</f>
        <v>8.296899841017491E-2</v>
      </c>
      <c r="I284" s="22">
        <f>+G283</f>
        <v>11258000</v>
      </c>
    </row>
    <row r="285" spans="1:9" x14ac:dyDescent="0.2">
      <c r="A285" s="74"/>
      <c r="B285" s="32" t="s">
        <v>14</v>
      </c>
      <c r="C285" s="21">
        <v>9958000</v>
      </c>
      <c r="D285" s="22">
        <v>9958000</v>
      </c>
      <c r="F285" s="32" t="s">
        <v>14</v>
      </c>
      <c r="G285" s="21">
        <f>+G284</f>
        <v>10899000</v>
      </c>
      <c r="H285" s="29">
        <f>(G285/D284)-1</f>
        <v>8.296899841017491E-2</v>
      </c>
      <c r="I285" s="22">
        <f>+G284</f>
        <v>10899000</v>
      </c>
    </row>
    <row r="286" spans="1:9" ht="15" thickBot="1" x14ac:dyDescent="0.25">
      <c r="A286" s="74"/>
      <c r="B286" s="34" t="s">
        <v>15</v>
      </c>
      <c r="C286" s="40">
        <v>9958000</v>
      </c>
      <c r="D286" s="35">
        <v>9958000</v>
      </c>
      <c r="F286" s="34" t="s">
        <v>15</v>
      </c>
      <c r="G286" s="40">
        <f>+MROUND(D285*1.083,1000)</f>
        <v>10785000</v>
      </c>
      <c r="H286" s="193">
        <f>(G286/D285)-1</f>
        <v>8.3048804980919932E-2</v>
      </c>
      <c r="I286" s="35">
        <f>+G285</f>
        <v>10899000</v>
      </c>
    </row>
    <row r="287" spans="1:9" ht="15" thickBot="1" x14ac:dyDescent="0.25">
      <c r="A287" s="74"/>
      <c r="B287" s="477" t="s">
        <v>23</v>
      </c>
      <c r="C287" s="478"/>
      <c r="D287" s="479"/>
      <c r="F287" s="471" t="s">
        <v>23</v>
      </c>
      <c r="G287" s="472"/>
      <c r="H287" s="472"/>
      <c r="I287" s="473"/>
    </row>
    <row r="288" spans="1:9" x14ac:dyDescent="0.2">
      <c r="A288" s="74"/>
      <c r="B288" s="32" t="s">
        <v>10</v>
      </c>
      <c r="C288" s="182">
        <v>10395000</v>
      </c>
      <c r="D288" s="189">
        <v>10395000</v>
      </c>
      <c r="F288" s="227" t="s">
        <v>10</v>
      </c>
      <c r="G288" s="182">
        <f>+G281</f>
        <v>11258000</v>
      </c>
      <c r="H288" s="190">
        <f>(G288/D288)-1</f>
        <v>8.3020683020682995E-2</v>
      </c>
      <c r="I288" s="189">
        <f>+G288</f>
        <v>11258000</v>
      </c>
    </row>
    <row r="289" spans="1:9" x14ac:dyDescent="0.2">
      <c r="A289" s="74"/>
      <c r="B289" s="32" t="s">
        <v>11</v>
      </c>
      <c r="C289" s="21">
        <v>10064000</v>
      </c>
      <c r="D289" s="22">
        <v>10395000</v>
      </c>
      <c r="F289" s="32" t="s">
        <v>11</v>
      </c>
      <c r="G289" s="21">
        <f>+G282</f>
        <v>11258000</v>
      </c>
      <c r="H289" s="29">
        <f>(G289/D288)-1</f>
        <v>8.3020683020682995E-2</v>
      </c>
      <c r="I289" s="22">
        <f>+G288</f>
        <v>11258000</v>
      </c>
    </row>
    <row r="290" spans="1:9" x14ac:dyDescent="0.2">
      <c r="A290" s="74"/>
      <c r="B290" s="32" t="s">
        <v>12</v>
      </c>
      <c r="C290" s="21">
        <v>10064000</v>
      </c>
      <c r="D290" s="22">
        <v>10064000</v>
      </c>
      <c r="F290" s="32" t="s">
        <v>12</v>
      </c>
      <c r="G290" s="21">
        <f>+G283</f>
        <v>11258000</v>
      </c>
      <c r="H290" s="29">
        <f>(G290/D289)-1</f>
        <v>8.3020683020682995E-2</v>
      </c>
      <c r="I290" s="22">
        <f>+G289</f>
        <v>11258000</v>
      </c>
    </row>
    <row r="291" spans="1:9" x14ac:dyDescent="0.2">
      <c r="A291" s="74"/>
      <c r="B291" s="32" t="s">
        <v>13</v>
      </c>
      <c r="C291" s="8" t="s">
        <v>1</v>
      </c>
      <c r="D291" s="9">
        <v>10064000</v>
      </c>
      <c r="F291" s="32" t="s">
        <v>13</v>
      </c>
      <c r="G291" s="21">
        <f>+G284</f>
        <v>10899000</v>
      </c>
      <c r="H291" s="29">
        <f>(G291/D290)-1</f>
        <v>8.296899841017491E-2</v>
      </c>
      <c r="I291" s="22">
        <f>+G290</f>
        <v>11258000</v>
      </c>
    </row>
    <row r="292" spans="1:9" x14ac:dyDescent="0.2">
      <c r="A292" s="74"/>
      <c r="B292" s="32" t="s">
        <v>14</v>
      </c>
      <c r="C292" s="8"/>
      <c r="D292" s="9"/>
      <c r="F292" s="32" t="s">
        <v>14</v>
      </c>
      <c r="G292" s="21">
        <f>+G285</f>
        <v>10899000</v>
      </c>
      <c r="H292" s="198">
        <f>(G292/D291)-1</f>
        <v>8.296899841017491E-2</v>
      </c>
      <c r="I292" s="22">
        <f>+G291</f>
        <v>10899000</v>
      </c>
    </row>
    <row r="293" spans="1:9" ht="15" thickBot="1" x14ac:dyDescent="0.25">
      <c r="A293" s="74"/>
      <c r="B293" s="36" t="s">
        <v>15</v>
      </c>
      <c r="C293" s="50"/>
      <c r="D293" s="51"/>
      <c r="F293" s="36" t="s">
        <v>15</v>
      </c>
      <c r="G293" s="40"/>
      <c r="H293" s="31"/>
      <c r="I293" s="25">
        <f>+G292</f>
        <v>10899000</v>
      </c>
    </row>
    <row r="294" spans="1:9" ht="15" thickBot="1" x14ac:dyDescent="0.25">
      <c r="A294" s="74"/>
      <c r="B294" s="530" t="s">
        <v>32</v>
      </c>
      <c r="C294" s="531"/>
      <c r="D294" s="532"/>
      <c r="F294" s="480" t="s">
        <v>188</v>
      </c>
      <c r="G294" s="481"/>
      <c r="H294" s="481"/>
      <c r="I294" s="482"/>
    </row>
    <row r="295" spans="1:9" x14ac:dyDescent="0.2">
      <c r="A295" s="74"/>
      <c r="B295" s="225" t="s">
        <v>10</v>
      </c>
      <c r="C295" s="95">
        <v>10395000</v>
      </c>
      <c r="D295" s="96">
        <v>10395000</v>
      </c>
      <c r="F295" s="41" t="s">
        <v>10</v>
      </c>
      <c r="G295" s="42">
        <f>+G281</f>
        <v>11258000</v>
      </c>
      <c r="H295" s="203">
        <f>(G295/D295)-1</f>
        <v>8.3020683020682995E-2</v>
      </c>
      <c r="I295" s="43">
        <f>+G295</f>
        <v>11258000</v>
      </c>
    </row>
    <row r="296" spans="1:9" x14ac:dyDescent="0.2">
      <c r="A296" s="74"/>
      <c r="B296" s="63" t="s">
        <v>11</v>
      </c>
      <c r="C296" s="8" t="s">
        <v>1</v>
      </c>
      <c r="D296" s="9">
        <v>10395000</v>
      </c>
      <c r="F296" s="63" t="s">
        <v>11</v>
      </c>
      <c r="G296" s="8">
        <f>+G282</f>
        <v>11258000</v>
      </c>
      <c r="H296" s="200">
        <f>(G296/D295)-1</f>
        <v>8.3020683020682995E-2</v>
      </c>
      <c r="I296" s="9">
        <f>+G295</f>
        <v>11258000</v>
      </c>
    </row>
    <row r="297" spans="1:9" x14ac:dyDescent="0.2">
      <c r="A297" s="74"/>
      <c r="B297" s="63" t="s">
        <v>12</v>
      </c>
      <c r="C297" s="267"/>
      <c r="D297" s="271"/>
      <c r="F297" s="63" t="s">
        <v>12</v>
      </c>
      <c r="G297" s="8">
        <f>+G283</f>
        <v>11258000</v>
      </c>
      <c r="H297" s="200">
        <f>(G297/D296)-1</f>
        <v>8.3020683020682995E-2</v>
      </c>
      <c r="I297" s="9">
        <f>+G296</f>
        <v>11258000</v>
      </c>
    </row>
    <row r="298" spans="1:9" ht="15" thickBot="1" x14ac:dyDescent="0.25">
      <c r="A298" s="74"/>
      <c r="B298" s="26" t="s">
        <v>13</v>
      </c>
      <c r="C298" s="268"/>
      <c r="D298" s="272"/>
      <c r="F298" s="26" t="s">
        <v>13</v>
      </c>
      <c r="G298" s="11"/>
      <c r="H298" s="201"/>
      <c r="I298" s="12">
        <f>+G297</f>
        <v>11258000</v>
      </c>
    </row>
    <row r="299" spans="1:9" ht="15" thickBot="1" x14ac:dyDescent="0.25">
      <c r="A299" s="74"/>
      <c r="B299" s="270"/>
      <c r="C299" s="270"/>
      <c r="D299" s="270"/>
    </row>
    <row r="300" spans="1:9" ht="15.75" x14ac:dyDescent="0.25">
      <c r="A300" s="270"/>
      <c r="B300" s="452" t="s">
        <v>99</v>
      </c>
      <c r="C300" s="453"/>
      <c r="D300" s="454"/>
      <c r="F300" s="421" t="s">
        <v>99</v>
      </c>
      <c r="G300" s="422"/>
      <c r="H300" s="422"/>
      <c r="I300" s="423"/>
    </row>
    <row r="301" spans="1:9" x14ac:dyDescent="0.2">
      <c r="A301" s="74"/>
      <c r="B301" s="455" t="s">
        <v>76</v>
      </c>
      <c r="C301" s="409"/>
      <c r="D301" s="411"/>
      <c r="F301" s="398" t="s">
        <v>76</v>
      </c>
      <c r="G301" s="399"/>
      <c r="H301" s="399"/>
      <c r="I301" s="400"/>
    </row>
    <row r="302" spans="1:9" x14ac:dyDescent="0.2">
      <c r="A302" s="74"/>
      <c r="B302" s="462" t="s">
        <v>4</v>
      </c>
      <c r="C302" s="409" t="s">
        <v>5</v>
      </c>
      <c r="D302" s="411"/>
      <c r="F302" s="401" t="s">
        <v>4</v>
      </c>
      <c r="G302" s="409" t="s">
        <v>5</v>
      </c>
      <c r="H302" s="410"/>
      <c r="I302" s="411"/>
    </row>
    <row r="303" spans="1:9" ht="15" thickBot="1" x14ac:dyDescent="0.25">
      <c r="A303" s="74"/>
      <c r="B303" s="463"/>
      <c r="C303" s="180" t="s">
        <v>77</v>
      </c>
      <c r="D303" s="173" t="s">
        <v>78</v>
      </c>
      <c r="F303" s="420"/>
      <c r="G303" s="180" t="s">
        <v>77</v>
      </c>
      <c r="H303" s="191" t="s">
        <v>79</v>
      </c>
      <c r="I303" s="173" t="s">
        <v>113</v>
      </c>
    </row>
    <row r="304" spans="1:9" ht="15" thickBot="1" x14ac:dyDescent="0.25">
      <c r="A304" s="74"/>
      <c r="B304" s="497" t="s">
        <v>52</v>
      </c>
      <c r="C304" s="498"/>
      <c r="D304" s="499"/>
      <c r="F304" s="509" t="s">
        <v>52</v>
      </c>
      <c r="G304" s="510"/>
      <c r="H304" s="510"/>
      <c r="I304" s="511"/>
    </row>
    <row r="305" spans="1:9" x14ac:dyDescent="0.2">
      <c r="A305" s="74"/>
      <c r="B305" s="188" t="s">
        <v>10</v>
      </c>
      <c r="C305" s="182">
        <v>12661000</v>
      </c>
      <c r="D305" s="189">
        <v>12661000</v>
      </c>
      <c r="F305" s="188" t="s">
        <v>10</v>
      </c>
      <c r="G305" s="182">
        <f>+MROUND(D305*1.083,1000)</f>
        <v>13712000</v>
      </c>
      <c r="H305" s="190">
        <f>(G305/D305)-1</f>
        <v>8.3010820630281978E-2</v>
      </c>
      <c r="I305" s="189">
        <f>+G305</f>
        <v>13712000</v>
      </c>
    </row>
    <row r="306" spans="1:9" x14ac:dyDescent="0.2">
      <c r="A306" s="74"/>
      <c r="B306" s="66" t="s">
        <v>11</v>
      </c>
      <c r="C306" s="21">
        <v>12258000</v>
      </c>
      <c r="D306" s="22">
        <v>12661000</v>
      </c>
      <c r="F306" s="66" t="s">
        <v>11</v>
      </c>
      <c r="G306" s="21">
        <f>+MROUND(D306*1.083,1000)</f>
        <v>13712000</v>
      </c>
      <c r="H306" s="29">
        <f>(G306/D305)-1</f>
        <v>8.3010820630281978E-2</v>
      </c>
      <c r="I306" s="22">
        <f>+G305</f>
        <v>13712000</v>
      </c>
    </row>
    <row r="307" spans="1:9" x14ac:dyDescent="0.2">
      <c r="A307" s="74"/>
      <c r="B307" s="66" t="s">
        <v>12</v>
      </c>
      <c r="C307" s="21">
        <v>12258000</v>
      </c>
      <c r="D307" s="22">
        <v>12258000</v>
      </c>
      <c r="F307" s="66" t="s">
        <v>12</v>
      </c>
      <c r="G307" s="21">
        <f>+G306</f>
        <v>13712000</v>
      </c>
      <c r="H307" s="29">
        <f>(G307/D306)-1</f>
        <v>8.3010820630281978E-2</v>
      </c>
      <c r="I307" s="22">
        <f>+G306</f>
        <v>13712000</v>
      </c>
    </row>
    <row r="308" spans="1:9" x14ac:dyDescent="0.2">
      <c r="A308" s="74"/>
      <c r="B308" s="66" t="s">
        <v>13</v>
      </c>
      <c r="C308" s="21">
        <v>12152000</v>
      </c>
      <c r="D308" s="22">
        <v>12258000</v>
      </c>
      <c r="F308" s="66" t="s">
        <v>13</v>
      </c>
      <c r="G308" s="21">
        <f>+MROUND(D307*1.083,1000)</f>
        <v>13275000</v>
      </c>
      <c r="H308" s="29">
        <f>(G308/D307)-1</f>
        <v>8.2966226138032395E-2</v>
      </c>
      <c r="I308" s="22">
        <f>+G307</f>
        <v>13712000</v>
      </c>
    </row>
    <row r="309" spans="1:9" x14ac:dyDescent="0.2">
      <c r="A309" s="74"/>
      <c r="B309" s="66" t="s">
        <v>14</v>
      </c>
      <c r="C309" s="21">
        <v>12152000</v>
      </c>
      <c r="D309" s="22">
        <v>12152000</v>
      </c>
      <c r="F309" s="66" t="s">
        <v>14</v>
      </c>
      <c r="G309" s="21">
        <f>+G308</f>
        <v>13275000</v>
      </c>
      <c r="H309" s="29">
        <f>(G309/D308)-1</f>
        <v>8.2966226138032395E-2</v>
      </c>
      <c r="I309" s="22">
        <f>+G308</f>
        <v>13275000</v>
      </c>
    </row>
    <row r="310" spans="1:9" ht="15" thickBot="1" x14ac:dyDescent="0.25">
      <c r="A310" s="74"/>
      <c r="B310" s="39" t="s">
        <v>15</v>
      </c>
      <c r="C310" s="40">
        <v>12152000</v>
      </c>
      <c r="D310" s="35">
        <v>12152000</v>
      </c>
      <c r="F310" s="39" t="s">
        <v>15</v>
      </c>
      <c r="G310" s="40">
        <f>+MROUND(D309*1.083,1000)</f>
        <v>13161000</v>
      </c>
      <c r="H310" s="193">
        <f>(G310/D309)-1</f>
        <v>8.3031599736668849E-2</v>
      </c>
      <c r="I310" s="35">
        <f>+G309</f>
        <v>13275000</v>
      </c>
    </row>
    <row r="311" spans="1:9" ht="15" thickBot="1" x14ac:dyDescent="0.25">
      <c r="A311" s="74"/>
      <c r="B311" s="477" t="s">
        <v>23</v>
      </c>
      <c r="C311" s="478"/>
      <c r="D311" s="479"/>
      <c r="F311" s="471" t="s">
        <v>23</v>
      </c>
      <c r="G311" s="472"/>
      <c r="H311" s="472"/>
      <c r="I311" s="473"/>
    </row>
    <row r="312" spans="1:9" x14ac:dyDescent="0.2">
      <c r="A312" s="74"/>
      <c r="B312" s="222" t="s">
        <v>10</v>
      </c>
      <c r="C312" s="174">
        <v>12661000</v>
      </c>
      <c r="D312" s="211">
        <v>12661000</v>
      </c>
      <c r="F312" s="188" t="s">
        <v>10</v>
      </c>
      <c r="G312" s="182">
        <f>+G305</f>
        <v>13712000</v>
      </c>
      <c r="H312" s="190">
        <f>(G312/D312)-1</f>
        <v>8.3010820630281978E-2</v>
      </c>
      <c r="I312" s="189">
        <f>+G312</f>
        <v>13712000</v>
      </c>
    </row>
    <row r="313" spans="1:9" x14ac:dyDescent="0.2">
      <c r="A313" s="74"/>
      <c r="B313" s="66" t="s">
        <v>11</v>
      </c>
      <c r="C313" s="21">
        <v>12258000</v>
      </c>
      <c r="D313" s="22">
        <v>12661000</v>
      </c>
      <c r="F313" s="66" t="s">
        <v>11</v>
      </c>
      <c r="G313" s="21">
        <f>+G306</f>
        <v>13712000</v>
      </c>
      <c r="H313" s="29">
        <f>(G313/D312)-1</f>
        <v>8.3010820630281978E-2</v>
      </c>
      <c r="I313" s="22">
        <f>+G312</f>
        <v>13712000</v>
      </c>
    </row>
    <row r="314" spans="1:9" x14ac:dyDescent="0.2">
      <c r="A314" s="74"/>
      <c r="B314" s="66" t="s">
        <v>12</v>
      </c>
      <c r="C314" s="21">
        <v>12258000</v>
      </c>
      <c r="D314" s="22">
        <v>12258000</v>
      </c>
      <c r="F314" s="66" t="s">
        <v>12</v>
      </c>
      <c r="G314" s="21">
        <f>+G307</f>
        <v>13712000</v>
      </c>
      <c r="H314" s="29">
        <f>(G314/D313)-1</f>
        <v>8.3010820630281978E-2</v>
      </c>
      <c r="I314" s="22">
        <f>+G313</f>
        <v>13712000</v>
      </c>
    </row>
    <row r="315" spans="1:9" x14ac:dyDescent="0.2">
      <c r="A315" s="74"/>
      <c r="B315" s="66" t="s">
        <v>13</v>
      </c>
      <c r="C315" s="21" t="s">
        <v>1</v>
      </c>
      <c r="D315" s="22">
        <v>12258000</v>
      </c>
      <c r="F315" s="66" t="s">
        <v>13</v>
      </c>
      <c r="G315" s="21">
        <f>+G308</f>
        <v>13275000</v>
      </c>
      <c r="H315" s="29">
        <f>(G315/D314)-1</f>
        <v>8.2966226138032395E-2</v>
      </c>
      <c r="I315" s="22">
        <f>+G314</f>
        <v>13712000</v>
      </c>
    </row>
    <row r="316" spans="1:9" x14ac:dyDescent="0.2">
      <c r="A316" s="74"/>
      <c r="B316" s="66" t="s">
        <v>14</v>
      </c>
      <c r="C316" s="21"/>
      <c r="D316" s="22"/>
      <c r="F316" s="66" t="s">
        <v>14</v>
      </c>
      <c r="G316" s="21">
        <f>+G309</f>
        <v>13275000</v>
      </c>
      <c r="H316" s="198">
        <f>(G316/D315)-1</f>
        <v>8.2966226138032395E-2</v>
      </c>
      <c r="I316" s="22">
        <f>+G315</f>
        <v>13275000</v>
      </c>
    </row>
    <row r="317" spans="1:9" ht="15" thickBot="1" x14ac:dyDescent="0.25">
      <c r="A317" s="74"/>
      <c r="B317" s="30" t="s">
        <v>15</v>
      </c>
      <c r="C317" s="24"/>
      <c r="D317" s="25"/>
      <c r="F317" s="39" t="s">
        <v>15</v>
      </c>
      <c r="G317" s="40"/>
      <c r="H317" s="228"/>
      <c r="I317" s="35">
        <f>+G316</f>
        <v>13275000</v>
      </c>
    </row>
    <row r="318" spans="1:9" ht="15" thickBot="1" x14ac:dyDescent="0.25">
      <c r="A318" s="74"/>
      <c r="B318" s="427" t="s">
        <v>32</v>
      </c>
      <c r="C318" s="428"/>
      <c r="D318" s="429"/>
      <c r="F318" s="487" t="s">
        <v>188</v>
      </c>
      <c r="G318" s="488"/>
      <c r="H318" s="488"/>
      <c r="I318" s="489"/>
    </row>
    <row r="319" spans="1:9" x14ac:dyDescent="0.2">
      <c r="A319" s="74"/>
      <c r="B319" s="225" t="s">
        <v>10</v>
      </c>
      <c r="C319" s="95">
        <v>12661000</v>
      </c>
      <c r="D319" s="96">
        <v>12661000</v>
      </c>
      <c r="F319" s="225" t="s">
        <v>10</v>
      </c>
      <c r="G319" s="95">
        <f>+G305</f>
        <v>13712000</v>
      </c>
      <c r="H319" s="226">
        <f>(G319/D320)-1</f>
        <v>8.3010820630281978E-2</v>
      </c>
      <c r="I319" s="96">
        <f>+G319</f>
        <v>13712000</v>
      </c>
    </row>
    <row r="320" spans="1:9" x14ac:dyDescent="0.2">
      <c r="A320" s="74"/>
      <c r="B320" s="63" t="s">
        <v>11</v>
      </c>
      <c r="C320" s="8" t="s">
        <v>1</v>
      </c>
      <c r="D320" s="9">
        <v>12661000</v>
      </c>
      <c r="F320" s="63" t="s">
        <v>11</v>
      </c>
      <c r="G320" s="8">
        <f>+G306</f>
        <v>13712000</v>
      </c>
      <c r="H320" s="200">
        <f>(G320/D319)-1</f>
        <v>8.3010820630281978E-2</v>
      </c>
      <c r="I320" s="9">
        <f>+G319</f>
        <v>13712000</v>
      </c>
    </row>
    <row r="321" spans="1:9" x14ac:dyDescent="0.2">
      <c r="A321" s="74"/>
      <c r="B321" s="63" t="s">
        <v>12</v>
      </c>
      <c r="C321" s="8"/>
      <c r="D321" s="9"/>
      <c r="F321" s="63" t="s">
        <v>12</v>
      </c>
      <c r="G321" s="8">
        <f>+G307</f>
        <v>13712000</v>
      </c>
      <c r="H321" s="200">
        <f>(G321/D320)-1</f>
        <v>8.3010820630281978E-2</v>
      </c>
      <c r="I321" s="9">
        <f>+G320</f>
        <v>13712000</v>
      </c>
    </row>
    <row r="322" spans="1:9" ht="15" thickBot="1" x14ac:dyDescent="0.25">
      <c r="A322" s="74"/>
      <c r="B322" s="26" t="s">
        <v>13</v>
      </c>
      <c r="C322" s="11"/>
      <c r="D322" s="12"/>
      <c r="F322" s="26" t="s">
        <v>13</v>
      </c>
      <c r="G322" s="11"/>
      <c r="H322" s="201"/>
      <c r="I322" s="12">
        <f>+G321</f>
        <v>13712000</v>
      </c>
    </row>
    <row r="323" spans="1:9" ht="15" thickBot="1" x14ac:dyDescent="0.25">
      <c r="A323" s="74"/>
      <c r="B323" s="38"/>
      <c r="C323" s="38"/>
      <c r="D323" s="38"/>
    </row>
    <row r="324" spans="1:9" ht="15.75" x14ac:dyDescent="0.25">
      <c r="A324" s="74"/>
      <c r="B324" s="452" t="s">
        <v>100</v>
      </c>
      <c r="C324" s="453"/>
      <c r="D324" s="454"/>
      <c r="F324" s="421" t="s">
        <v>100</v>
      </c>
      <c r="G324" s="422"/>
      <c r="H324" s="422"/>
      <c r="I324" s="423"/>
    </row>
    <row r="325" spans="1:9" x14ac:dyDescent="0.2">
      <c r="A325" s="74"/>
      <c r="B325" s="455" t="s">
        <v>76</v>
      </c>
      <c r="C325" s="409"/>
      <c r="D325" s="411"/>
      <c r="F325" s="398" t="s">
        <v>76</v>
      </c>
      <c r="G325" s="399"/>
      <c r="H325" s="399"/>
      <c r="I325" s="400"/>
    </row>
    <row r="326" spans="1:9" x14ac:dyDescent="0.2">
      <c r="A326" s="74"/>
      <c r="B326" s="401" t="s">
        <v>4</v>
      </c>
      <c r="C326" s="409" t="s">
        <v>5</v>
      </c>
      <c r="D326" s="411"/>
      <c r="F326" s="401" t="s">
        <v>4</v>
      </c>
      <c r="G326" s="409" t="s">
        <v>5</v>
      </c>
      <c r="H326" s="410"/>
      <c r="I326" s="411"/>
    </row>
    <row r="327" spans="1:9" ht="15" thickBot="1" x14ac:dyDescent="0.25">
      <c r="A327" s="74"/>
      <c r="B327" s="420"/>
      <c r="C327" s="180" t="s">
        <v>77</v>
      </c>
      <c r="D327" s="173" t="s">
        <v>78</v>
      </c>
      <c r="F327" s="420"/>
      <c r="G327" s="180" t="s">
        <v>77</v>
      </c>
      <c r="H327" s="191" t="s">
        <v>79</v>
      </c>
      <c r="I327" s="173" t="s">
        <v>113</v>
      </c>
    </row>
    <row r="328" spans="1:9" ht="15" thickBot="1" x14ac:dyDescent="0.25">
      <c r="A328" s="74"/>
      <c r="B328" s="509" t="s">
        <v>52</v>
      </c>
      <c r="C328" s="510"/>
      <c r="D328" s="511"/>
      <c r="F328" s="509" t="s">
        <v>52</v>
      </c>
      <c r="G328" s="510"/>
      <c r="H328" s="510"/>
      <c r="I328" s="511"/>
    </row>
    <row r="329" spans="1:9" x14ac:dyDescent="0.2">
      <c r="A329" s="74"/>
      <c r="B329" s="188" t="s">
        <v>10</v>
      </c>
      <c r="C329" s="182">
        <v>15826000</v>
      </c>
      <c r="D329" s="189">
        <v>15826000</v>
      </c>
      <c r="F329" s="188" t="s">
        <v>10</v>
      </c>
      <c r="G329" s="182">
        <f>+MROUND(D329*1.083,1000)</f>
        <v>17140000</v>
      </c>
      <c r="H329" s="199">
        <f>(G329/D329)-1</f>
        <v>8.3027928724883182E-2</v>
      </c>
      <c r="I329" s="189">
        <f>+G329</f>
        <v>17140000</v>
      </c>
    </row>
    <row r="330" spans="1:9" x14ac:dyDescent="0.2">
      <c r="A330" s="74"/>
      <c r="B330" s="66" t="s">
        <v>11</v>
      </c>
      <c r="C330" s="21">
        <v>15826000</v>
      </c>
      <c r="D330" s="22">
        <v>15826000</v>
      </c>
      <c r="F330" s="66" t="s">
        <v>11</v>
      </c>
      <c r="G330" s="21">
        <f>+MROUND(D330*1.083,1000)</f>
        <v>17140000</v>
      </c>
      <c r="H330" s="198">
        <f>(G330/D329)-1</f>
        <v>8.3027928724883182E-2</v>
      </c>
      <c r="I330" s="22">
        <f>+G329</f>
        <v>17140000</v>
      </c>
    </row>
    <row r="331" spans="1:9" x14ac:dyDescent="0.2">
      <c r="A331" s="74"/>
      <c r="B331" s="66" t="s">
        <v>12</v>
      </c>
      <c r="C331" s="21">
        <v>15826000</v>
      </c>
      <c r="D331" s="22">
        <v>15826000</v>
      </c>
      <c r="F331" s="66" t="s">
        <v>12</v>
      </c>
      <c r="G331" s="21">
        <f>+G330</f>
        <v>17140000</v>
      </c>
      <c r="H331" s="198">
        <f>(G331/D330)-1</f>
        <v>8.3027928724883182E-2</v>
      </c>
      <c r="I331" s="22">
        <f>+G330</f>
        <v>17140000</v>
      </c>
    </row>
    <row r="332" spans="1:9" x14ac:dyDescent="0.2">
      <c r="A332" s="74"/>
      <c r="B332" s="66" t="s">
        <v>13</v>
      </c>
      <c r="C332" s="21">
        <v>14867000</v>
      </c>
      <c r="D332" s="22">
        <v>15826000</v>
      </c>
      <c r="F332" s="66" t="s">
        <v>13</v>
      </c>
      <c r="G332" s="21">
        <f>+G331</f>
        <v>17140000</v>
      </c>
      <c r="H332" s="198">
        <f>(G332/D331)-1</f>
        <v>8.3027928724883182E-2</v>
      </c>
      <c r="I332" s="22">
        <f>+G331</f>
        <v>17140000</v>
      </c>
    </row>
    <row r="333" spans="1:9" x14ac:dyDescent="0.2">
      <c r="A333" s="74"/>
      <c r="B333" s="66" t="s">
        <v>14</v>
      </c>
      <c r="C333" s="21">
        <v>14867000</v>
      </c>
      <c r="D333" s="22">
        <v>14867000</v>
      </c>
      <c r="F333" s="66" t="s">
        <v>14</v>
      </c>
      <c r="G333" s="21">
        <f>+G332</f>
        <v>17140000</v>
      </c>
      <c r="H333" s="198">
        <f>(G333/D332)-1</f>
        <v>8.3027928724883182E-2</v>
      </c>
      <c r="I333" s="22">
        <f>+G332</f>
        <v>17140000</v>
      </c>
    </row>
    <row r="334" spans="1:9" ht="15" thickBot="1" x14ac:dyDescent="0.25">
      <c r="A334" s="74"/>
      <c r="B334" s="39" t="s">
        <v>15</v>
      </c>
      <c r="C334" s="40">
        <v>14867000</v>
      </c>
      <c r="D334" s="35">
        <v>14867000</v>
      </c>
      <c r="F334" s="39" t="s">
        <v>15</v>
      </c>
      <c r="G334" s="40">
        <f>+MROUND(D333*1.083,1000)</f>
        <v>16101000</v>
      </c>
      <c r="H334" s="228">
        <f>(G334/D333)-1</f>
        <v>8.3002623259568198E-2</v>
      </c>
      <c r="I334" s="35">
        <f>+G333</f>
        <v>17140000</v>
      </c>
    </row>
    <row r="335" spans="1:9" ht="15" thickBot="1" x14ac:dyDescent="0.25">
      <c r="A335" s="74"/>
      <c r="B335" s="471" t="s">
        <v>23</v>
      </c>
      <c r="C335" s="472"/>
      <c r="D335" s="473"/>
      <c r="F335" s="471" t="s">
        <v>23</v>
      </c>
      <c r="G335" s="472"/>
      <c r="H335" s="472"/>
      <c r="I335" s="473"/>
    </row>
    <row r="336" spans="1:9" x14ac:dyDescent="0.2">
      <c r="A336" s="74"/>
      <c r="B336" s="188" t="s">
        <v>10</v>
      </c>
      <c r="C336" s="182">
        <v>15826000</v>
      </c>
      <c r="D336" s="189">
        <v>15826000</v>
      </c>
      <c r="F336" s="188" t="s">
        <v>10</v>
      </c>
      <c r="G336" s="182">
        <f>+G329</f>
        <v>17140000</v>
      </c>
      <c r="H336" s="199">
        <f>(G336/D336)-1</f>
        <v>8.3027928724883182E-2</v>
      </c>
      <c r="I336" s="189">
        <f>+G336</f>
        <v>17140000</v>
      </c>
    </row>
    <row r="337" spans="1:9" x14ac:dyDescent="0.2">
      <c r="A337" s="74"/>
      <c r="B337" s="66" t="s">
        <v>11</v>
      </c>
      <c r="C337" s="21">
        <v>15826000</v>
      </c>
      <c r="D337" s="22">
        <v>15826000</v>
      </c>
      <c r="F337" s="66" t="s">
        <v>11</v>
      </c>
      <c r="G337" s="21">
        <f>+G330</f>
        <v>17140000</v>
      </c>
      <c r="H337" s="198">
        <f>(G337/D336)-1</f>
        <v>8.3027928724883182E-2</v>
      </c>
      <c r="I337" s="22">
        <f>+G336</f>
        <v>17140000</v>
      </c>
    </row>
    <row r="338" spans="1:9" x14ac:dyDescent="0.2">
      <c r="A338" s="74"/>
      <c r="B338" s="66" t="s">
        <v>12</v>
      </c>
      <c r="C338" s="21">
        <v>15826000</v>
      </c>
      <c r="D338" s="22">
        <v>15826000</v>
      </c>
      <c r="F338" s="66" t="s">
        <v>12</v>
      </c>
      <c r="G338" s="21">
        <f>+G331</f>
        <v>17140000</v>
      </c>
      <c r="H338" s="198">
        <f>(G338/D337)-1</f>
        <v>8.3027928724883182E-2</v>
      </c>
      <c r="I338" s="22">
        <f>+G337</f>
        <v>17140000</v>
      </c>
    </row>
    <row r="339" spans="1:9" x14ac:dyDescent="0.2">
      <c r="A339" s="74"/>
      <c r="B339" s="66" t="s">
        <v>13</v>
      </c>
      <c r="C339" s="21" t="s">
        <v>1</v>
      </c>
      <c r="D339" s="22">
        <v>15826000</v>
      </c>
      <c r="F339" s="66" t="s">
        <v>13</v>
      </c>
      <c r="G339" s="21">
        <f>+G332</f>
        <v>17140000</v>
      </c>
      <c r="H339" s="198">
        <f>(G339/D338)-1</f>
        <v>8.3027928724883182E-2</v>
      </c>
      <c r="I339" s="22">
        <f>+G338</f>
        <v>17140000</v>
      </c>
    </row>
    <row r="340" spans="1:9" x14ac:dyDescent="0.2">
      <c r="A340" s="74"/>
      <c r="B340" s="66" t="s">
        <v>14</v>
      </c>
      <c r="C340" s="21"/>
      <c r="D340" s="22"/>
      <c r="F340" s="66" t="s">
        <v>14</v>
      </c>
      <c r="G340" s="21">
        <f>+G333</f>
        <v>17140000</v>
      </c>
      <c r="H340" s="198">
        <f>(G340/D339)-1</f>
        <v>8.3027928724883182E-2</v>
      </c>
      <c r="I340" s="22">
        <f>+G339</f>
        <v>17140000</v>
      </c>
    </row>
    <row r="341" spans="1:9" ht="15" thickBot="1" x14ac:dyDescent="0.25">
      <c r="A341" s="74"/>
      <c r="B341" s="30" t="s">
        <v>15</v>
      </c>
      <c r="C341" s="24"/>
      <c r="D341" s="25"/>
      <c r="F341" s="30" t="s">
        <v>15</v>
      </c>
      <c r="G341" s="24"/>
      <c r="H341" s="31"/>
      <c r="I341" s="25">
        <f>+G340</f>
        <v>17140000</v>
      </c>
    </row>
    <row r="342" spans="1:9" ht="15" thickBot="1" x14ac:dyDescent="0.25">
      <c r="A342" s="74"/>
      <c r="B342" s="169"/>
      <c r="C342" s="33"/>
      <c r="D342" s="33"/>
    </row>
    <row r="343" spans="1:9" ht="15.75" x14ac:dyDescent="0.25">
      <c r="A343" s="74"/>
      <c r="B343" s="452" t="s">
        <v>101</v>
      </c>
      <c r="C343" s="453"/>
      <c r="D343" s="454"/>
      <c r="F343" s="452" t="s">
        <v>101</v>
      </c>
      <c r="G343" s="453"/>
      <c r="H343" s="453"/>
      <c r="I343" s="454"/>
    </row>
    <row r="344" spans="1:9" x14ac:dyDescent="0.2">
      <c r="A344" s="74"/>
      <c r="B344" s="455" t="s">
        <v>83</v>
      </c>
      <c r="C344" s="409"/>
      <c r="D344" s="411"/>
      <c r="F344" s="455" t="s">
        <v>83</v>
      </c>
      <c r="G344" s="409"/>
      <c r="H344" s="409"/>
      <c r="I344" s="411"/>
    </row>
    <row r="345" spans="1:9" x14ac:dyDescent="0.2">
      <c r="A345" s="74"/>
      <c r="B345" s="401" t="s">
        <v>4</v>
      </c>
      <c r="C345" s="409" t="s">
        <v>5</v>
      </c>
      <c r="D345" s="411"/>
      <c r="F345" s="462" t="s">
        <v>4</v>
      </c>
      <c r="G345" s="409" t="s">
        <v>5</v>
      </c>
      <c r="H345" s="409"/>
      <c r="I345" s="411"/>
    </row>
    <row r="346" spans="1:9" ht="15" thickBot="1" x14ac:dyDescent="0.25">
      <c r="A346" s="74"/>
      <c r="B346" s="420"/>
      <c r="C346" s="180" t="s">
        <v>77</v>
      </c>
      <c r="D346" s="173" t="s">
        <v>78</v>
      </c>
      <c r="F346" s="463"/>
      <c r="G346" s="180" t="s">
        <v>77</v>
      </c>
      <c r="H346" s="185" t="s">
        <v>79</v>
      </c>
      <c r="I346" s="173" t="s">
        <v>113</v>
      </c>
    </row>
    <row r="347" spans="1:9" ht="15" thickBot="1" x14ac:dyDescent="0.25">
      <c r="A347" s="74"/>
      <c r="B347" s="471" t="s">
        <v>31</v>
      </c>
      <c r="C347" s="472"/>
      <c r="D347" s="473"/>
      <c r="F347" s="527" t="s">
        <v>31</v>
      </c>
      <c r="G347" s="528"/>
      <c r="H347" s="528"/>
      <c r="I347" s="529"/>
    </row>
    <row r="348" spans="1:9" x14ac:dyDescent="0.2">
      <c r="A348" s="74"/>
      <c r="B348" s="188" t="s">
        <v>10</v>
      </c>
      <c r="C348" s="182">
        <v>12311000</v>
      </c>
      <c r="D348" s="189">
        <v>12311000</v>
      </c>
      <c r="F348" s="188" t="s">
        <v>66</v>
      </c>
      <c r="G348" s="182">
        <f>+MROUND(D348*1.083,1000)</f>
        <v>13333000</v>
      </c>
      <c r="H348" s="190">
        <f>(G348/D348)-1</f>
        <v>8.3015189667776879E-2</v>
      </c>
      <c r="I348" s="189"/>
    </row>
    <row r="349" spans="1:9" ht="15" thickBot="1" x14ac:dyDescent="0.25">
      <c r="A349" s="74"/>
      <c r="B349" s="66" t="s">
        <v>11</v>
      </c>
      <c r="C349" s="21">
        <v>12311000</v>
      </c>
      <c r="D349" s="22">
        <v>12311000</v>
      </c>
      <c r="F349" s="30" t="s">
        <v>66</v>
      </c>
      <c r="G349" s="24"/>
      <c r="H349" s="175"/>
      <c r="I349" s="25">
        <f>+G348</f>
        <v>13333000</v>
      </c>
    </row>
    <row r="350" spans="1:9" x14ac:dyDescent="0.2">
      <c r="A350" s="74"/>
      <c r="B350" s="66" t="s">
        <v>12</v>
      </c>
      <c r="C350" s="21">
        <v>12311000</v>
      </c>
      <c r="D350" s="22">
        <v>12311000</v>
      </c>
    </row>
    <row r="351" spans="1:9" ht="15" thickBot="1" x14ac:dyDescent="0.25">
      <c r="A351" s="74"/>
      <c r="B351" s="39" t="s">
        <v>13</v>
      </c>
      <c r="C351" s="40">
        <v>12152000</v>
      </c>
      <c r="D351" s="35">
        <v>12311000</v>
      </c>
    </row>
    <row r="352" spans="1:9" ht="15" thickBot="1" x14ac:dyDescent="0.25">
      <c r="A352" s="74"/>
      <c r="B352" s="471" t="s">
        <v>23</v>
      </c>
      <c r="C352" s="472"/>
      <c r="D352" s="473"/>
    </row>
    <row r="353" spans="1:9" x14ac:dyDescent="0.2">
      <c r="A353" s="74"/>
      <c r="B353" s="222" t="s">
        <v>10</v>
      </c>
      <c r="C353" s="174">
        <v>12311000</v>
      </c>
      <c r="D353" s="211">
        <v>12311000</v>
      </c>
    </row>
    <row r="354" spans="1:9" x14ac:dyDescent="0.2">
      <c r="A354" s="74"/>
      <c r="B354" s="66" t="s">
        <v>11</v>
      </c>
      <c r="C354" s="21">
        <v>12311000</v>
      </c>
      <c r="D354" s="22">
        <v>12311000</v>
      </c>
    </row>
    <row r="355" spans="1:9" x14ac:dyDescent="0.2">
      <c r="A355" s="74"/>
      <c r="B355" s="66" t="s">
        <v>12</v>
      </c>
      <c r="C355" s="21">
        <v>12311000</v>
      </c>
      <c r="D355" s="22">
        <v>12311000</v>
      </c>
    </row>
    <row r="356" spans="1:9" ht="15" thickBot="1" x14ac:dyDescent="0.25">
      <c r="A356" s="74"/>
      <c r="B356" s="30" t="s">
        <v>13</v>
      </c>
      <c r="C356" s="24" t="s">
        <v>1</v>
      </c>
      <c r="D356" s="25">
        <v>12311000</v>
      </c>
    </row>
    <row r="357" spans="1:9" ht="15" thickBot="1" x14ac:dyDescent="0.25">
      <c r="A357" s="74"/>
      <c r="B357" s="38"/>
      <c r="C357" s="38"/>
      <c r="D357" s="38"/>
    </row>
    <row r="358" spans="1:9" ht="15.75" x14ac:dyDescent="0.25">
      <c r="A358" s="74"/>
      <c r="B358" s="452" t="s">
        <v>102</v>
      </c>
      <c r="C358" s="453"/>
      <c r="D358" s="454"/>
      <c r="F358" s="452" t="s">
        <v>102</v>
      </c>
      <c r="G358" s="453"/>
      <c r="H358" s="453"/>
      <c r="I358" s="454"/>
    </row>
    <row r="359" spans="1:9" x14ac:dyDescent="0.2">
      <c r="A359" s="74"/>
      <c r="B359" s="455" t="s">
        <v>83</v>
      </c>
      <c r="C359" s="409"/>
      <c r="D359" s="411"/>
      <c r="F359" s="455" t="s">
        <v>83</v>
      </c>
      <c r="G359" s="409"/>
      <c r="H359" s="409"/>
      <c r="I359" s="411"/>
    </row>
    <row r="360" spans="1:9" x14ac:dyDescent="0.2">
      <c r="A360" s="74"/>
      <c r="B360" s="401" t="s">
        <v>4</v>
      </c>
      <c r="C360" s="409" t="s">
        <v>5</v>
      </c>
      <c r="D360" s="411"/>
      <c r="F360" s="462" t="s">
        <v>4</v>
      </c>
      <c r="G360" s="409" t="s">
        <v>5</v>
      </c>
      <c r="H360" s="409"/>
      <c r="I360" s="411"/>
    </row>
    <row r="361" spans="1:9" ht="15" thickBot="1" x14ac:dyDescent="0.25">
      <c r="A361" s="74"/>
      <c r="B361" s="420"/>
      <c r="C361" s="180" t="s">
        <v>77</v>
      </c>
      <c r="D361" s="173" t="s">
        <v>78</v>
      </c>
      <c r="F361" s="401"/>
      <c r="G361" s="186" t="s">
        <v>77</v>
      </c>
      <c r="H361" s="202" t="s">
        <v>79</v>
      </c>
      <c r="I361" s="187" t="s">
        <v>113</v>
      </c>
    </row>
    <row r="362" spans="1:9" ht="15" thickBot="1" x14ac:dyDescent="0.25">
      <c r="A362" s="74"/>
      <c r="B362" s="471" t="s">
        <v>31</v>
      </c>
      <c r="C362" s="472"/>
      <c r="D362" s="473"/>
      <c r="F362" s="471" t="s">
        <v>31</v>
      </c>
      <c r="G362" s="472"/>
      <c r="H362" s="472"/>
      <c r="I362" s="473"/>
    </row>
    <row r="363" spans="1:9" x14ac:dyDescent="0.2">
      <c r="A363" s="74"/>
      <c r="B363" s="188" t="s">
        <v>10</v>
      </c>
      <c r="C363" s="182">
        <v>12045000</v>
      </c>
      <c r="D363" s="189">
        <v>12045000</v>
      </c>
      <c r="F363" s="222" t="s">
        <v>66</v>
      </c>
      <c r="G363" s="174">
        <f>+MROUND(D363*1.083,1000)</f>
        <v>13045000</v>
      </c>
      <c r="H363" s="206">
        <f>(G363/D363)-1</f>
        <v>8.3022000830220044E-2</v>
      </c>
      <c r="I363" s="211"/>
    </row>
    <row r="364" spans="1:9" ht="15" thickBot="1" x14ac:dyDescent="0.25">
      <c r="A364" s="74"/>
      <c r="B364" s="66" t="s">
        <v>11</v>
      </c>
      <c r="C364" s="21">
        <v>12045000</v>
      </c>
      <c r="D364" s="22">
        <v>12045000</v>
      </c>
      <c r="F364" s="30" t="s">
        <v>66</v>
      </c>
      <c r="G364" s="24"/>
      <c r="H364" s="175"/>
      <c r="I364" s="25">
        <f>+G363</f>
        <v>13045000</v>
      </c>
    </row>
    <row r="365" spans="1:9" x14ac:dyDescent="0.2">
      <c r="A365" s="74"/>
      <c r="B365" s="66" t="s">
        <v>12</v>
      </c>
      <c r="C365" s="21">
        <v>12045000</v>
      </c>
      <c r="D365" s="22">
        <v>12045000</v>
      </c>
    </row>
    <row r="366" spans="1:9" ht="15" thickBot="1" x14ac:dyDescent="0.25">
      <c r="A366" s="74"/>
      <c r="B366" s="39" t="s">
        <v>13</v>
      </c>
      <c r="C366" s="40">
        <v>11885000</v>
      </c>
      <c r="D366" s="35">
        <v>12045000</v>
      </c>
    </row>
    <row r="367" spans="1:9" ht="15" thickBot="1" x14ac:dyDescent="0.25">
      <c r="A367" s="74"/>
      <c r="B367" s="471" t="s">
        <v>23</v>
      </c>
      <c r="C367" s="472"/>
      <c r="D367" s="473"/>
    </row>
    <row r="368" spans="1:9" x14ac:dyDescent="0.2">
      <c r="A368" s="74"/>
      <c r="B368" s="222" t="s">
        <v>10</v>
      </c>
      <c r="C368" s="174">
        <v>12045000</v>
      </c>
      <c r="D368" s="211">
        <v>12045000</v>
      </c>
    </row>
    <row r="369" spans="1:9" x14ac:dyDescent="0.2">
      <c r="A369" s="74"/>
      <c r="B369" s="66" t="s">
        <v>11</v>
      </c>
      <c r="C369" s="21">
        <v>12045000</v>
      </c>
      <c r="D369" s="22">
        <v>12045000</v>
      </c>
    </row>
    <row r="370" spans="1:9" x14ac:dyDescent="0.2">
      <c r="A370" s="74"/>
      <c r="B370" s="66" t="s">
        <v>12</v>
      </c>
      <c r="C370" s="21">
        <v>12045000</v>
      </c>
      <c r="D370" s="22">
        <v>12045000</v>
      </c>
    </row>
    <row r="371" spans="1:9" ht="15" thickBot="1" x14ac:dyDescent="0.25">
      <c r="A371" s="74"/>
      <c r="B371" s="30" t="s">
        <v>13</v>
      </c>
      <c r="C371" s="24" t="s">
        <v>1</v>
      </c>
      <c r="D371" s="25">
        <v>12045000</v>
      </c>
    </row>
    <row r="372" spans="1:9" ht="15" thickBot="1" x14ac:dyDescent="0.25">
      <c r="A372" s="74"/>
      <c r="B372" s="38"/>
      <c r="C372" s="38"/>
      <c r="D372" s="38"/>
    </row>
    <row r="373" spans="1:9" ht="15.75" x14ac:dyDescent="0.25">
      <c r="A373" s="74"/>
      <c r="B373" s="452" t="s">
        <v>103</v>
      </c>
      <c r="C373" s="453"/>
      <c r="D373" s="454"/>
      <c r="F373" s="452" t="s">
        <v>103</v>
      </c>
      <c r="G373" s="453"/>
      <c r="H373" s="453"/>
      <c r="I373" s="454"/>
    </row>
    <row r="374" spans="1:9" x14ac:dyDescent="0.2">
      <c r="A374" s="74"/>
      <c r="B374" s="455" t="s">
        <v>83</v>
      </c>
      <c r="C374" s="409"/>
      <c r="D374" s="411"/>
      <c r="F374" s="455" t="s">
        <v>83</v>
      </c>
      <c r="G374" s="409"/>
      <c r="H374" s="409"/>
      <c r="I374" s="411"/>
    </row>
    <row r="375" spans="1:9" x14ac:dyDescent="0.2">
      <c r="A375" s="74"/>
      <c r="B375" s="462" t="s">
        <v>4</v>
      </c>
      <c r="C375" s="409" t="s">
        <v>5</v>
      </c>
      <c r="D375" s="411"/>
      <c r="F375" s="462" t="s">
        <v>4</v>
      </c>
      <c r="G375" s="409" t="s">
        <v>5</v>
      </c>
      <c r="H375" s="409"/>
      <c r="I375" s="411"/>
    </row>
    <row r="376" spans="1:9" ht="15" thickBot="1" x14ac:dyDescent="0.25">
      <c r="A376" s="74"/>
      <c r="B376" s="463"/>
      <c r="C376" s="180" t="s">
        <v>77</v>
      </c>
      <c r="D376" s="173" t="s">
        <v>78</v>
      </c>
      <c r="F376" s="463"/>
      <c r="G376" s="180" t="s">
        <v>77</v>
      </c>
      <c r="H376" s="185" t="s">
        <v>79</v>
      </c>
      <c r="I376" s="173" t="s">
        <v>113</v>
      </c>
    </row>
    <row r="377" spans="1:9" ht="15" thickBot="1" x14ac:dyDescent="0.25">
      <c r="A377" s="74"/>
      <c r="B377" s="477" t="s">
        <v>31</v>
      </c>
      <c r="C377" s="478"/>
      <c r="D377" s="479"/>
      <c r="F377" s="477" t="s">
        <v>31</v>
      </c>
      <c r="G377" s="478"/>
      <c r="H377" s="478"/>
      <c r="I377" s="479"/>
    </row>
    <row r="378" spans="1:9" x14ac:dyDescent="0.2">
      <c r="A378" s="74"/>
      <c r="B378" s="188" t="s">
        <v>10</v>
      </c>
      <c r="C378" s="182">
        <v>8467000</v>
      </c>
      <c r="D378" s="189">
        <v>8467000</v>
      </c>
      <c r="F378" s="188" t="s">
        <v>66</v>
      </c>
      <c r="G378" s="182">
        <f>+MROUND(D378*1.083,1000)</f>
        <v>9170000</v>
      </c>
      <c r="H378" s="190">
        <f>(G378/D378)-1</f>
        <v>8.3028227235148133E-2</v>
      </c>
      <c r="I378" s="189"/>
    </row>
    <row r="379" spans="1:9" ht="15" thickBot="1" x14ac:dyDescent="0.25">
      <c r="A379" s="74"/>
      <c r="B379" s="66" t="s">
        <v>11</v>
      </c>
      <c r="C379" s="21">
        <v>8467000</v>
      </c>
      <c r="D379" s="22">
        <v>8467000</v>
      </c>
      <c r="F379" s="30" t="s">
        <v>66</v>
      </c>
      <c r="G379" s="24"/>
      <c r="H379" s="175"/>
      <c r="I379" s="25">
        <f>+G378</f>
        <v>9170000</v>
      </c>
    </row>
    <row r="380" spans="1:9" x14ac:dyDescent="0.2">
      <c r="A380" s="74"/>
      <c r="B380" s="66" t="s">
        <v>12</v>
      </c>
      <c r="C380" s="21">
        <v>8467000</v>
      </c>
      <c r="D380" s="22">
        <v>8467000</v>
      </c>
    </row>
    <row r="381" spans="1:9" ht="15" thickBot="1" x14ac:dyDescent="0.25">
      <c r="A381" s="74"/>
      <c r="B381" s="39" t="s">
        <v>13</v>
      </c>
      <c r="C381" s="40">
        <v>8307000</v>
      </c>
      <c r="D381" s="35">
        <v>8467000</v>
      </c>
    </row>
    <row r="382" spans="1:9" ht="15" thickBot="1" x14ac:dyDescent="0.25">
      <c r="A382" s="74"/>
      <c r="B382" s="477" t="s">
        <v>23</v>
      </c>
      <c r="C382" s="478"/>
      <c r="D382" s="479"/>
    </row>
    <row r="383" spans="1:9" x14ac:dyDescent="0.2">
      <c r="A383" s="74"/>
      <c r="B383" s="188" t="s">
        <v>10</v>
      </c>
      <c r="C383" s="182">
        <v>8467000</v>
      </c>
      <c r="D383" s="189">
        <v>8467000</v>
      </c>
    </row>
    <row r="384" spans="1:9" x14ac:dyDescent="0.2">
      <c r="A384" s="74"/>
      <c r="B384" s="66" t="s">
        <v>11</v>
      </c>
      <c r="C384" s="21">
        <v>8467000</v>
      </c>
      <c r="D384" s="22">
        <v>8467000</v>
      </c>
    </row>
    <row r="385" spans="1:9" x14ac:dyDescent="0.2">
      <c r="A385" s="74"/>
      <c r="B385" s="66" t="s">
        <v>12</v>
      </c>
      <c r="C385" s="21">
        <v>8467000</v>
      </c>
      <c r="D385" s="22">
        <v>8467000</v>
      </c>
    </row>
    <row r="386" spans="1:9" ht="15" thickBot="1" x14ac:dyDescent="0.25">
      <c r="A386" s="74"/>
      <c r="B386" s="30" t="s">
        <v>13</v>
      </c>
      <c r="C386" s="24" t="s">
        <v>1</v>
      </c>
      <c r="D386" s="25">
        <v>8467000</v>
      </c>
    </row>
    <row r="387" spans="1:9" ht="15" thickBot="1" x14ac:dyDescent="0.25">
      <c r="A387" s="74"/>
      <c r="B387" s="38"/>
      <c r="C387" s="38"/>
      <c r="D387" s="38"/>
    </row>
    <row r="388" spans="1:9" ht="15.75" x14ac:dyDescent="0.25">
      <c r="A388" s="74"/>
      <c r="B388" s="452" t="s">
        <v>104</v>
      </c>
      <c r="C388" s="453"/>
      <c r="D388" s="454"/>
      <c r="F388" s="412" t="s">
        <v>104</v>
      </c>
      <c r="G388" s="413"/>
      <c r="H388" s="413"/>
      <c r="I388" s="414"/>
    </row>
    <row r="389" spans="1:9" x14ac:dyDescent="0.2">
      <c r="A389" s="74"/>
      <c r="B389" s="455" t="s">
        <v>83</v>
      </c>
      <c r="C389" s="409"/>
      <c r="D389" s="411"/>
      <c r="F389" s="415" t="s">
        <v>83</v>
      </c>
      <c r="G389" s="416"/>
      <c r="H389" s="416"/>
      <c r="I389" s="417"/>
    </row>
    <row r="390" spans="1:9" x14ac:dyDescent="0.2">
      <c r="A390" s="74"/>
      <c r="B390" s="401" t="s">
        <v>4</v>
      </c>
      <c r="C390" s="409" t="s">
        <v>5</v>
      </c>
      <c r="D390" s="411"/>
      <c r="F390" s="401" t="s">
        <v>4</v>
      </c>
      <c r="G390" s="409" t="s">
        <v>5</v>
      </c>
      <c r="H390" s="410"/>
      <c r="I390" s="411"/>
    </row>
    <row r="391" spans="1:9" ht="15" thickBot="1" x14ac:dyDescent="0.25">
      <c r="A391" s="74"/>
      <c r="B391" s="420"/>
      <c r="C391" s="180" t="s">
        <v>77</v>
      </c>
      <c r="D391" s="173" t="s">
        <v>78</v>
      </c>
      <c r="F391" s="420"/>
      <c r="G391" s="180" t="s">
        <v>77</v>
      </c>
      <c r="H391" s="191" t="s">
        <v>79</v>
      </c>
      <c r="I391" s="173" t="s">
        <v>113</v>
      </c>
    </row>
    <row r="392" spans="1:9" ht="15" thickBot="1" x14ac:dyDescent="0.25">
      <c r="A392" s="74"/>
      <c r="B392" s="471" t="s">
        <v>31</v>
      </c>
      <c r="C392" s="472"/>
      <c r="D392" s="473"/>
      <c r="F392" s="471" t="s">
        <v>31</v>
      </c>
      <c r="G392" s="472"/>
      <c r="H392" s="472"/>
      <c r="I392" s="473"/>
    </row>
    <row r="393" spans="1:9" x14ac:dyDescent="0.2">
      <c r="A393" s="74"/>
      <c r="B393" s="188" t="s">
        <v>10</v>
      </c>
      <c r="C393" s="182">
        <v>11917000</v>
      </c>
      <c r="D393" s="189">
        <v>11917000</v>
      </c>
      <c r="F393" s="188" t="s">
        <v>66</v>
      </c>
      <c r="G393" s="182">
        <f>+MROUND(D393*1.083,1000)</f>
        <v>12906000</v>
      </c>
      <c r="H393" s="190">
        <f>(G393/D393)-1</f>
        <v>8.2990685575228706E-2</v>
      </c>
      <c r="I393" s="189"/>
    </row>
    <row r="394" spans="1:9" ht="15" thickBot="1" x14ac:dyDescent="0.25">
      <c r="A394" s="74"/>
      <c r="B394" s="66" t="s">
        <v>11</v>
      </c>
      <c r="C394" s="21">
        <v>11917000</v>
      </c>
      <c r="D394" s="22">
        <v>11917000</v>
      </c>
      <c r="F394" s="30" t="s">
        <v>66</v>
      </c>
      <c r="G394" s="24"/>
      <c r="H394" s="175"/>
      <c r="I394" s="25">
        <f>+G393</f>
        <v>12906000</v>
      </c>
    </row>
    <row r="395" spans="1:9" x14ac:dyDescent="0.2">
      <c r="A395" s="74"/>
      <c r="B395" s="66" t="s">
        <v>12</v>
      </c>
      <c r="C395" s="21">
        <v>11917000</v>
      </c>
      <c r="D395" s="22">
        <v>11917000</v>
      </c>
    </row>
    <row r="396" spans="1:9" ht="15" thickBot="1" x14ac:dyDescent="0.25">
      <c r="A396" s="74"/>
      <c r="B396" s="39" t="s">
        <v>13</v>
      </c>
      <c r="C396" s="40">
        <v>11758000</v>
      </c>
      <c r="D396" s="35">
        <v>11917000</v>
      </c>
    </row>
    <row r="397" spans="1:9" ht="15" thickBot="1" x14ac:dyDescent="0.25">
      <c r="A397" s="74"/>
      <c r="B397" s="471" t="s">
        <v>23</v>
      </c>
      <c r="C397" s="472"/>
      <c r="D397" s="473"/>
    </row>
    <row r="398" spans="1:9" x14ac:dyDescent="0.2">
      <c r="A398" s="74"/>
      <c r="B398" s="188" t="s">
        <v>10</v>
      </c>
      <c r="C398" s="182">
        <v>11917000</v>
      </c>
      <c r="D398" s="189">
        <v>11917000</v>
      </c>
    </row>
    <row r="399" spans="1:9" x14ac:dyDescent="0.2">
      <c r="A399" s="74"/>
      <c r="B399" s="66" t="s">
        <v>11</v>
      </c>
      <c r="C399" s="21">
        <v>11917000</v>
      </c>
      <c r="D399" s="22">
        <v>11917000</v>
      </c>
    </row>
    <row r="400" spans="1:9" x14ac:dyDescent="0.2">
      <c r="A400" s="74"/>
      <c r="B400" s="66" t="s">
        <v>12</v>
      </c>
      <c r="C400" s="21">
        <v>11917000</v>
      </c>
      <c r="D400" s="22">
        <v>11917000</v>
      </c>
    </row>
    <row r="401" spans="1:9" ht="15" thickBot="1" x14ac:dyDescent="0.25">
      <c r="A401" s="74"/>
      <c r="B401" s="30" t="s">
        <v>13</v>
      </c>
      <c r="C401" s="24" t="s">
        <v>1</v>
      </c>
      <c r="D401" s="25">
        <v>11917000</v>
      </c>
    </row>
    <row r="402" spans="1:9" ht="15" thickBot="1" x14ac:dyDescent="0.25">
      <c r="A402" s="74"/>
      <c r="B402" s="38"/>
      <c r="C402" s="38"/>
      <c r="D402" s="38"/>
    </row>
    <row r="403" spans="1:9" ht="15.75" x14ac:dyDescent="0.25">
      <c r="A403" s="74"/>
      <c r="B403" s="452" t="s">
        <v>105</v>
      </c>
      <c r="C403" s="453"/>
      <c r="D403" s="454"/>
      <c r="F403" s="412" t="s">
        <v>105</v>
      </c>
      <c r="G403" s="413"/>
      <c r="H403" s="413"/>
      <c r="I403" s="414"/>
    </row>
    <row r="404" spans="1:9" x14ac:dyDescent="0.2">
      <c r="A404" s="74"/>
      <c r="B404" s="455" t="s">
        <v>28</v>
      </c>
      <c r="C404" s="409"/>
      <c r="D404" s="411"/>
      <c r="F404" s="415" t="s">
        <v>28</v>
      </c>
      <c r="G404" s="416"/>
      <c r="H404" s="416"/>
      <c r="I404" s="417"/>
    </row>
    <row r="405" spans="1:9" x14ac:dyDescent="0.2">
      <c r="A405" s="74"/>
      <c r="B405" s="401" t="s">
        <v>4</v>
      </c>
      <c r="C405" s="409" t="s">
        <v>5</v>
      </c>
      <c r="D405" s="411"/>
      <c r="F405" s="401" t="s">
        <v>4</v>
      </c>
      <c r="G405" s="409" t="s">
        <v>5</v>
      </c>
      <c r="H405" s="410"/>
      <c r="I405" s="411"/>
    </row>
    <row r="406" spans="1:9" ht="15" thickBot="1" x14ac:dyDescent="0.25">
      <c r="A406" s="74"/>
      <c r="B406" s="420"/>
      <c r="C406" s="180" t="s">
        <v>77</v>
      </c>
      <c r="D406" s="173" t="s">
        <v>78</v>
      </c>
      <c r="F406" s="420"/>
      <c r="G406" s="180" t="s">
        <v>77</v>
      </c>
      <c r="H406" s="191" t="s">
        <v>79</v>
      </c>
      <c r="I406" s="173" t="s">
        <v>113</v>
      </c>
    </row>
    <row r="407" spans="1:9" ht="15" thickBot="1" x14ac:dyDescent="0.25">
      <c r="A407" s="74"/>
      <c r="B407" s="509" t="s">
        <v>52</v>
      </c>
      <c r="C407" s="510"/>
      <c r="D407" s="511"/>
      <c r="F407" s="509" t="s">
        <v>52</v>
      </c>
      <c r="G407" s="510"/>
      <c r="H407" s="510"/>
      <c r="I407" s="511"/>
    </row>
    <row r="408" spans="1:9" x14ac:dyDescent="0.2">
      <c r="A408" s="74"/>
      <c r="B408" s="188" t="s">
        <v>10</v>
      </c>
      <c r="C408" s="182">
        <v>12617000</v>
      </c>
      <c r="D408" s="189">
        <v>12617000</v>
      </c>
      <c r="F408" s="188" t="s">
        <v>10</v>
      </c>
      <c r="G408" s="182">
        <f>+MROUND(D408*1.083,1000)</f>
        <v>13664000</v>
      </c>
      <c r="H408" s="190">
        <f>(G408/D408)-1</f>
        <v>8.2983276531663597E-2</v>
      </c>
      <c r="I408" s="189">
        <f>+G408</f>
        <v>13664000</v>
      </c>
    </row>
    <row r="409" spans="1:9" x14ac:dyDescent="0.2">
      <c r="A409" s="74"/>
      <c r="B409" s="66" t="s">
        <v>11</v>
      </c>
      <c r="C409" s="21">
        <v>12216000</v>
      </c>
      <c r="D409" s="22">
        <v>12617000</v>
      </c>
      <c r="F409" s="66" t="s">
        <v>11</v>
      </c>
      <c r="G409" s="21">
        <f>+G408</f>
        <v>13664000</v>
      </c>
      <c r="H409" s="29">
        <f t="shared" ref="H409:H417" si="8">(G409/D408)-1</f>
        <v>8.2983276531663597E-2</v>
      </c>
      <c r="I409" s="22">
        <f>+G408</f>
        <v>13664000</v>
      </c>
    </row>
    <row r="410" spans="1:9" x14ac:dyDescent="0.2">
      <c r="A410" s="74"/>
      <c r="B410" s="66" t="s">
        <v>12</v>
      </c>
      <c r="C410" s="21">
        <v>12216000</v>
      </c>
      <c r="D410" s="22">
        <v>12216000</v>
      </c>
      <c r="F410" s="66" t="s">
        <v>12</v>
      </c>
      <c r="G410" s="21">
        <f>+G409</f>
        <v>13664000</v>
      </c>
      <c r="H410" s="29">
        <f t="shared" si="8"/>
        <v>8.2983276531663597E-2</v>
      </c>
      <c r="I410" s="22">
        <f t="shared" ref="I410:I417" si="9">+G409</f>
        <v>13664000</v>
      </c>
    </row>
    <row r="411" spans="1:9" x14ac:dyDescent="0.2">
      <c r="A411" s="74"/>
      <c r="B411" s="66" t="s">
        <v>13</v>
      </c>
      <c r="C411" s="21">
        <v>12152000</v>
      </c>
      <c r="D411" s="22">
        <v>12216000</v>
      </c>
      <c r="F411" s="66" t="s">
        <v>13</v>
      </c>
      <c r="G411" s="21">
        <f>+MROUND(D410*1.083,1000)</f>
        <v>13230000</v>
      </c>
      <c r="H411" s="29">
        <f t="shared" si="8"/>
        <v>8.300589390962676E-2</v>
      </c>
      <c r="I411" s="22">
        <f t="shared" si="9"/>
        <v>13664000</v>
      </c>
    </row>
    <row r="412" spans="1:9" x14ac:dyDescent="0.2">
      <c r="A412" s="74"/>
      <c r="B412" s="66" t="s">
        <v>14</v>
      </c>
      <c r="C412" s="21">
        <v>12152000</v>
      </c>
      <c r="D412" s="22">
        <v>12152000</v>
      </c>
      <c r="F412" s="66" t="s">
        <v>14</v>
      </c>
      <c r="G412" s="21">
        <f>+G411</f>
        <v>13230000</v>
      </c>
      <c r="H412" s="29">
        <f t="shared" si="8"/>
        <v>8.300589390962676E-2</v>
      </c>
      <c r="I412" s="22">
        <f t="shared" si="9"/>
        <v>13230000</v>
      </c>
    </row>
    <row r="413" spans="1:9" x14ac:dyDescent="0.2">
      <c r="A413" s="74"/>
      <c r="B413" s="66" t="s">
        <v>15</v>
      </c>
      <c r="C413" s="21">
        <v>12152000</v>
      </c>
      <c r="D413" s="22">
        <v>12152000</v>
      </c>
      <c r="F413" s="66" t="s">
        <v>15</v>
      </c>
      <c r="G413" s="21">
        <f>+MROUND(D412*1.083,1000)</f>
        <v>13161000</v>
      </c>
      <c r="H413" s="29">
        <f t="shared" si="8"/>
        <v>8.3031599736668849E-2</v>
      </c>
      <c r="I413" s="22">
        <f t="shared" si="9"/>
        <v>13230000</v>
      </c>
    </row>
    <row r="414" spans="1:9" x14ac:dyDescent="0.2">
      <c r="A414" s="74"/>
      <c r="B414" s="66" t="s">
        <v>16</v>
      </c>
      <c r="C414" s="21">
        <v>12152000</v>
      </c>
      <c r="D414" s="22">
        <v>12152000</v>
      </c>
      <c r="F414" s="66" t="s">
        <v>16</v>
      </c>
      <c r="G414" s="21">
        <f>+G413</f>
        <v>13161000</v>
      </c>
      <c r="H414" s="29">
        <f t="shared" si="8"/>
        <v>8.3031599736668849E-2</v>
      </c>
      <c r="I414" s="22">
        <f t="shared" si="9"/>
        <v>13161000</v>
      </c>
    </row>
    <row r="415" spans="1:9" x14ac:dyDescent="0.2">
      <c r="A415" s="74"/>
      <c r="B415" s="66" t="s">
        <v>17</v>
      </c>
      <c r="C415" s="21">
        <v>12152000</v>
      </c>
      <c r="D415" s="22">
        <v>12152000</v>
      </c>
      <c r="F415" s="66" t="s">
        <v>17</v>
      </c>
      <c r="G415" s="21">
        <f>+G414</f>
        <v>13161000</v>
      </c>
      <c r="H415" s="29">
        <f t="shared" si="8"/>
        <v>8.3031599736668849E-2</v>
      </c>
      <c r="I415" s="22">
        <f t="shared" si="9"/>
        <v>13161000</v>
      </c>
    </row>
    <row r="416" spans="1:9" x14ac:dyDescent="0.2">
      <c r="A416" s="74"/>
      <c r="B416" s="66" t="s">
        <v>18</v>
      </c>
      <c r="C416" s="21">
        <v>12152000</v>
      </c>
      <c r="D416" s="22">
        <v>12152000</v>
      </c>
      <c r="F416" s="66" t="s">
        <v>18</v>
      </c>
      <c r="G416" s="21">
        <f>+G415</f>
        <v>13161000</v>
      </c>
      <c r="H416" s="29">
        <f t="shared" si="8"/>
        <v>8.3031599736668849E-2</v>
      </c>
      <c r="I416" s="22">
        <f t="shared" si="9"/>
        <v>13161000</v>
      </c>
    </row>
    <row r="417" spans="1:9" ht="15" thickBot="1" x14ac:dyDescent="0.25">
      <c r="A417" s="74"/>
      <c r="B417" s="39" t="s">
        <v>19</v>
      </c>
      <c r="C417" s="40">
        <v>12152000</v>
      </c>
      <c r="D417" s="35">
        <v>12152000</v>
      </c>
      <c r="F417" s="39" t="s">
        <v>19</v>
      </c>
      <c r="G417" s="40">
        <f>+G416</f>
        <v>13161000</v>
      </c>
      <c r="H417" s="193">
        <f t="shared" si="8"/>
        <v>8.3031599736668849E-2</v>
      </c>
      <c r="I417" s="35">
        <f t="shared" si="9"/>
        <v>13161000</v>
      </c>
    </row>
    <row r="418" spans="1:9" ht="15" thickBot="1" x14ac:dyDescent="0.25">
      <c r="A418" s="74"/>
      <c r="B418" s="521" t="s">
        <v>23</v>
      </c>
      <c r="C418" s="522"/>
      <c r="D418" s="523"/>
      <c r="F418" s="471" t="s">
        <v>23</v>
      </c>
      <c r="G418" s="472"/>
      <c r="H418" s="472"/>
      <c r="I418" s="473"/>
    </row>
    <row r="419" spans="1:9" x14ac:dyDescent="0.2">
      <c r="A419" s="74"/>
      <c r="B419" s="222" t="s">
        <v>10</v>
      </c>
      <c r="C419" s="174">
        <v>12617000</v>
      </c>
      <c r="D419" s="211">
        <v>12617000</v>
      </c>
      <c r="F419" s="188" t="s">
        <v>10</v>
      </c>
      <c r="G419" s="182">
        <f>+G408</f>
        <v>13664000</v>
      </c>
      <c r="H419" s="199">
        <f>(G419/D419)-1</f>
        <v>8.2983276531663597E-2</v>
      </c>
      <c r="I419" s="189">
        <f>+G419</f>
        <v>13664000</v>
      </c>
    </row>
    <row r="420" spans="1:9" x14ac:dyDescent="0.2">
      <c r="A420" s="74"/>
      <c r="B420" s="66" t="s">
        <v>11</v>
      </c>
      <c r="C420" s="21">
        <v>12216000</v>
      </c>
      <c r="D420" s="22">
        <v>12617000</v>
      </c>
      <c r="F420" s="66" t="s">
        <v>11</v>
      </c>
      <c r="G420" s="21">
        <f>+G409</f>
        <v>13664000</v>
      </c>
      <c r="H420" s="198">
        <f>(G420/D419)-1</f>
        <v>8.2983276531663597E-2</v>
      </c>
      <c r="I420" s="22">
        <f>+G419</f>
        <v>13664000</v>
      </c>
    </row>
    <row r="421" spans="1:9" x14ac:dyDescent="0.2">
      <c r="A421" s="74"/>
      <c r="B421" s="66" t="s">
        <v>12</v>
      </c>
      <c r="C421" s="21">
        <v>12216000</v>
      </c>
      <c r="D421" s="22">
        <v>12216000</v>
      </c>
      <c r="F421" s="66" t="s">
        <v>12</v>
      </c>
      <c r="G421" s="21">
        <f>+G410</f>
        <v>13664000</v>
      </c>
      <c r="H421" s="198">
        <f>(G421/D420)-1</f>
        <v>8.2983276531663597E-2</v>
      </c>
      <c r="I421" s="22">
        <f>+G420</f>
        <v>13664000</v>
      </c>
    </row>
    <row r="422" spans="1:9" x14ac:dyDescent="0.2">
      <c r="A422" s="74"/>
      <c r="B422" s="66" t="s">
        <v>13</v>
      </c>
      <c r="C422" s="21" t="s">
        <v>1</v>
      </c>
      <c r="D422" s="22">
        <v>12216000</v>
      </c>
      <c r="F422" s="66" t="s">
        <v>13</v>
      </c>
      <c r="G422" s="21">
        <f>+G411</f>
        <v>13230000</v>
      </c>
      <c r="H422" s="198">
        <f>(G422/D421)-1</f>
        <v>8.300589390962676E-2</v>
      </c>
      <c r="I422" s="22">
        <f>+G421</f>
        <v>13664000</v>
      </c>
    </row>
    <row r="423" spans="1:9" x14ac:dyDescent="0.2">
      <c r="A423" s="74"/>
      <c r="B423" s="66" t="s">
        <v>14</v>
      </c>
      <c r="C423" s="21"/>
      <c r="D423" s="22"/>
      <c r="F423" s="66" t="s">
        <v>14</v>
      </c>
      <c r="G423" s="21">
        <f>+G412</f>
        <v>13230000</v>
      </c>
      <c r="H423" s="198">
        <f>(G423/D422)-1</f>
        <v>8.300589390962676E-2</v>
      </c>
      <c r="I423" s="22">
        <f>+G422</f>
        <v>13230000</v>
      </c>
    </row>
    <row r="424" spans="1:9" ht="15" thickBot="1" x14ac:dyDescent="0.25">
      <c r="A424" s="74"/>
      <c r="B424" s="30" t="s">
        <v>15</v>
      </c>
      <c r="C424" s="24"/>
      <c r="D424" s="25"/>
      <c r="F424" s="39" t="s">
        <v>15</v>
      </c>
      <c r="G424" s="40"/>
      <c r="H424" s="228"/>
      <c r="I424" s="35">
        <f>+G423</f>
        <v>13230000</v>
      </c>
    </row>
    <row r="425" spans="1:9" ht="15" thickBot="1" x14ac:dyDescent="0.25">
      <c r="A425" s="74"/>
      <c r="B425" s="524" t="s">
        <v>32</v>
      </c>
      <c r="C425" s="525"/>
      <c r="D425" s="526"/>
      <c r="F425" s="480" t="s">
        <v>188</v>
      </c>
      <c r="G425" s="481"/>
      <c r="H425" s="481"/>
      <c r="I425" s="482"/>
    </row>
    <row r="426" spans="1:9" x14ac:dyDescent="0.2">
      <c r="A426" s="74"/>
      <c r="B426" s="225" t="s">
        <v>10</v>
      </c>
      <c r="C426" s="174">
        <v>12617000</v>
      </c>
      <c r="D426" s="211">
        <v>12617000</v>
      </c>
      <c r="F426" s="225" t="s">
        <v>10</v>
      </c>
      <c r="G426" s="95">
        <f>+G408</f>
        <v>13664000</v>
      </c>
      <c r="H426" s="226">
        <f>(G426/D427)-1</f>
        <v>8.2983276531663597E-2</v>
      </c>
      <c r="I426" s="96">
        <f>+G426</f>
        <v>13664000</v>
      </c>
    </row>
    <row r="427" spans="1:9" x14ac:dyDescent="0.2">
      <c r="A427" s="74"/>
      <c r="B427" s="63" t="s">
        <v>11</v>
      </c>
      <c r="C427" s="8" t="s">
        <v>1</v>
      </c>
      <c r="D427" s="9">
        <v>12617000</v>
      </c>
      <c r="F427" s="63" t="s">
        <v>11</v>
      </c>
      <c r="G427" s="8">
        <f>+G409</f>
        <v>13664000</v>
      </c>
      <c r="H427" s="200">
        <f>(G427/D426)-1</f>
        <v>8.2983276531663597E-2</v>
      </c>
      <c r="I427" s="9">
        <f>+G426</f>
        <v>13664000</v>
      </c>
    </row>
    <row r="428" spans="1:9" x14ac:dyDescent="0.2">
      <c r="A428" s="74"/>
      <c r="B428" s="63" t="s">
        <v>12</v>
      </c>
      <c r="C428" s="8"/>
      <c r="D428" s="9"/>
      <c r="F428" s="63" t="s">
        <v>12</v>
      </c>
      <c r="G428" s="8">
        <f>+G410</f>
        <v>13664000</v>
      </c>
      <c r="H428" s="200">
        <f>(G428/D427)-1</f>
        <v>8.2983276531663597E-2</v>
      </c>
      <c r="I428" s="9">
        <f>+G427</f>
        <v>13664000</v>
      </c>
    </row>
    <row r="429" spans="1:9" ht="15" thickBot="1" x14ac:dyDescent="0.25">
      <c r="A429" s="74"/>
      <c r="B429" s="26" t="s">
        <v>13</v>
      </c>
      <c r="C429" s="11"/>
      <c r="D429" s="12"/>
      <c r="F429" s="26" t="s">
        <v>13</v>
      </c>
      <c r="G429" s="11"/>
      <c r="H429" s="201"/>
      <c r="I429" s="12">
        <f>+G428</f>
        <v>13664000</v>
      </c>
    </row>
    <row r="430" spans="1:9" ht="15" thickBot="1" x14ac:dyDescent="0.25">
      <c r="A430" s="74"/>
      <c r="B430" s="52"/>
      <c r="C430" s="38"/>
      <c r="D430" s="38"/>
    </row>
    <row r="431" spans="1:9" ht="15.75" x14ac:dyDescent="0.25">
      <c r="A431" s="74"/>
      <c r="B431" s="452" t="s">
        <v>106</v>
      </c>
      <c r="C431" s="453"/>
      <c r="D431" s="454"/>
      <c r="F431" s="452" t="s">
        <v>106</v>
      </c>
      <c r="G431" s="453"/>
      <c r="H431" s="453"/>
      <c r="I431" s="454"/>
    </row>
    <row r="432" spans="1:9" x14ac:dyDescent="0.2">
      <c r="A432" s="74"/>
      <c r="B432" s="455" t="s">
        <v>25</v>
      </c>
      <c r="C432" s="409"/>
      <c r="D432" s="411"/>
      <c r="F432" s="455" t="s">
        <v>25</v>
      </c>
      <c r="G432" s="409"/>
      <c r="H432" s="409"/>
      <c r="I432" s="411"/>
    </row>
    <row r="433" spans="1:9" x14ac:dyDescent="0.2">
      <c r="A433" s="74"/>
      <c r="B433" s="462" t="s">
        <v>4</v>
      </c>
      <c r="C433" s="409" t="s">
        <v>5</v>
      </c>
      <c r="D433" s="411"/>
      <c r="F433" s="462" t="s">
        <v>4</v>
      </c>
      <c r="G433" s="409" t="s">
        <v>5</v>
      </c>
      <c r="H433" s="409"/>
      <c r="I433" s="411"/>
    </row>
    <row r="434" spans="1:9" ht="15" thickBot="1" x14ac:dyDescent="0.25">
      <c r="A434" s="74"/>
      <c r="B434" s="463"/>
      <c r="C434" s="180" t="s">
        <v>77</v>
      </c>
      <c r="D434" s="173" t="s">
        <v>78</v>
      </c>
      <c r="F434" s="463"/>
      <c r="G434" s="180" t="s">
        <v>77</v>
      </c>
      <c r="H434" s="185" t="s">
        <v>79</v>
      </c>
      <c r="I434" s="173" t="s">
        <v>113</v>
      </c>
    </row>
    <row r="435" spans="1:9" ht="15" thickBot="1" x14ac:dyDescent="0.25">
      <c r="A435" s="74"/>
      <c r="B435" s="497" t="s">
        <v>52</v>
      </c>
      <c r="C435" s="498"/>
      <c r="D435" s="499"/>
      <c r="F435" s="497" t="s">
        <v>52</v>
      </c>
      <c r="G435" s="498"/>
      <c r="H435" s="498"/>
      <c r="I435" s="499"/>
    </row>
    <row r="436" spans="1:9" x14ac:dyDescent="0.2">
      <c r="A436" s="74"/>
      <c r="B436" s="188" t="s">
        <v>10</v>
      </c>
      <c r="C436" s="182">
        <v>12237000</v>
      </c>
      <c r="D436" s="189">
        <v>12237000</v>
      </c>
      <c r="F436" s="188" t="s">
        <v>10</v>
      </c>
      <c r="G436" s="182">
        <f>+MROUND(D436*1.083,1000)</f>
        <v>13253000</v>
      </c>
      <c r="H436" s="190">
        <f>(G436/D436)-1</f>
        <v>8.3026885674593487E-2</v>
      </c>
      <c r="I436" s="189">
        <f>+G436</f>
        <v>13253000</v>
      </c>
    </row>
    <row r="437" spans="1:9" x14ac:dyDescent="0.2">
      <c r="A437" s="74"/>
      <c r="B437" s="66" t="s">
        <v>11</v>
      </c>
      <c r="C437" s="21">
        <v>12237000</v>
      </c>
      <c r="D437" s="22">
        <v>12237000</v>
      </c>
      <c r="F437" s="66" t="s">
        <v>11</v>
      </c>
      <c r="G437" s="21">
        <f>+G436</f>
        <v>13253000</v>
      </c>
      <c r="H437" s="29">
        <f t="shared" ref="H437:H443" si="10">(G437/D436)-1</f>
        <v>8.3026885674593487E-2</v>
      </c>
      <c r="I437" s="22">
        <f>+G436</f>
        <v>13253000</v>
      </c>
    </row>
    <row r="438" spans="1:9" x14ac:dyDescent="0.2">
      <c r="A438" s="74"/>
      <c r="B438" s="66" t="s">
        <v>12</v>
      </c>
      <c r="C438" s="21">
        <v>12237000</v>
      </c>
      <c r="D438" s="22">
        <v>12237000</v>
      </c>
      <c r="F438" s="66" t="s">
        <v>12</v>
      </c>
      <c r="G438" s="21">
        <f>+G437</f>
        <v>13253000</v>
      </c>
      <c r="H438" s="29">
        <f t="shared" si="10"/>
        <v>8.3026885674593487E-2</v>
      </c>
      <c r="I438" s="22">
        <f t="shared" ref="I438:I443" si="11">+G437</f>
        <v>13253000</v>
      </c>
    </row>
    <row r="439" spans="1:9" x14ac:dyDescent="0.2">
      <c r="A439" s="74"/>
      <c r="B439" s="66" t="s">
        <v>13</v>
      </c>
      <c r="C439" s="21">
        <v>12152000</v>
      </c>
      <c r="D439" s="22">
        <v>12237000</v>
      </c>
      <c r="F439" s="66" t="s">
        <v>13</v>
      </c>
      <c r="G439" s="21">
        <f>+G438</f>
        <v>13253000</v>
      </c>
      <c r="H439" s="29">
        <f t="shared" si="10"/>
        <v>8.3026885674593487E-2</v>
      </c>
      <c r="I439" s="22">
        <f t="shared" si="11"/>
        <v>13253000</v>
      </c>
    </row>
    <row r="440" spans="1:9" x14ac:dyDescent="0.2">
      <c r="A440" s="74"/>
      <c r="B440" s="66" t="s">
        <v>14</v>
      </c>
      <c r="C440" s="21">
        <v>12152000</v>
      </c>
      <c r="D440" s="22">
        <v>12152000</v>
      </c>
      <c r="F440" s="66" t="s">
        <v>14</v>
      </c>
      <c r="G440" s="21">
        <f>+G439</f>
        <v>13253000</v>
      </c>
      <c r="H440" s="29">
        <f t="shared" si="10"/>
        <v>8.3026885674593487E-2</v>
      </c>
      <c r="I440" s="22">
        <f t="shared" si="11"/>
        <v>13253000</v>
      </c>
    </row>
    <row r="441" spans="1:9" x14ac:dyDescent="0.2">
      <c r="A441" s="74"/>
      <c r="B441" s="66" t="s">
        <v>15</v>
      </c>
      <c r="C441" s="21">
        <v>12152000</v>
      </c>
      <c r="D441" s="22">
        <v>12152000</v>
      </c>
      <c r="F441" s="66" t="s">
        <v>15</v>
      </c>
      <c r="G441" s="21">
        <f>+MROUND(D440*1.083,1000)</f>
        <v>13161000</v>
      </c>
      <c r="H441" s="29">
        <f t="shared" si="10"/>
        <v>8.3031599736668849E-2</v>
      </c>
      <c r="I441" s="22">
        <f t="shared" si="11"/>
        <v>13253000</v>
      </c>
    </row>
    <row r="442" spans="1:9" x14ac:dyDescent="0.2">
      <c r="A442" s="74"/>
      <c r="B442" s="66" t="s">
        <v>16</v>
      </c>
      <c r="C442" s="21">
        <v>12152000</v>
      </c>
      <c r="D442" s="22">
        <v>12152000</v>
      </c>
      <c r="F442" s="66" t="s">
        <v>16</v>
      </c>
      <c r="G442" s="21">
        <f>+G441</f>
        <v>13161000</v>
      </c>
      <c r="H442" s="29">
        <f t="shared" si="10"/>
        <v>8.3031599736668849E-2</v>
      </c>
      <c r="I442" s="22">
        <f t="shared" si="11"/>
        <v>13161000</v>
      </c>
    </row>
    <row r="443" spans="1:9" ht="15" thickBot="1" x14ac:dyDescent="0.25">
      <c r="A443" s="74"/>
      <c r="B443" s="39" t="s">
        <v>17</v>
      </c>
      <c r="C443" s="40">
        <v>12152000</v>
      </c>
      <c r="D443" s="35">
        <v>12152000</v>
      </c>
      <c r="F443" s="39" t="s">
        <v>17</v>
      </c>
      <c r="G443" s="40">
        <f>+G442</f>
        <v>13161000</v>
      </c>
      <c r="H443" s="193">
        <f t="shared" si="10"/>
        <v>8.3031599736668849E-2</v>
      </c>
      <c r="I443" s="35">
        <f t="shared" si="11"/>
        <v>13161000</v>
      </c>
    </row>
    <row r="444" spans="1:9" ht="15" thickBot="1" x14ac:dyDescent="0.25">
      <c r="A444" s="74"/>
      <c r="B444" s="477" t="s">
        <v>23</v>
      </c>
      <c r="C444" s="478"/>
      <c r="D444" s="479"/>
      <c r="F444" s="477" t="s">
        <v>23</v>
      </c>
      <c r="G444" s="478"/>
      <c r="H444" s="478"/>
      <c r="I444" s="479"/>
    </row>
    <row r="445" spans="1:9" x14ac:dyDescent="0.2">
      <c r="A445" s="74"/>
      <c r="B445" s="188" t="s">
        <v>10</v>
      </c>
      <c r="C445" s="174">
        <v>12237000</v>
      </c>
      <c r="D445" s="211">
        <v>12237000</v>
      </c>
      <c r="F445" s="188" t="s">
        <v>10</v>
      </c>
      <c r="G445" s="182">
        <f>+G436</f>
        <v>13253000</v>
      </c>
      <c r="H445" s="199">
        <f>(G445/D445)-1</f>
        <v>8.3026885674593487E-2</v>
      </c>
      <c r="I445" s="189">
        <f>+G445</f>
        <v>13253000</v>
      </c>
    </row>
    <row r="446" spans="1:9" x14ac:dyDescent="0.2">
      <c r="A446" s="74"/>
      <c r="B446" s="66" t="s">
        <v>11</v>
      </c>
      <c r="C446" s="21">
        <v>12237000</v>
      </c>
      <c r="D446" s="22">
        <v>12237000</v>
      </c>
      <c r="F446" s="66" t="s">
        <v>11</v>
      </c>
      <c r="G446" s="21">
        <f>+G437</f>
        <v>13253000</v>
      </c>
      <c r="H446" s="198">
        <f>(G446/D445)-1</f>
        <v>8.3026885674593487E-2</v>
      </c>
      <c r="I446" s="22">
        <f>+G445</f>
        <v>13253000</v>
      </c>
    </row>
    <row r="447" spans="1:9" x14ac:dyDescent="0.2">
      <c r="A447" s="74"/>
      <c r="B447" s="66" t="s">
        <v>12</v>
      </c>
      <c r="C447" s="21">
        <v>12237000</v>
      </c>
      <c r="D447" s="22">
        <v>12237000</v>
      </c>
      <c r="F447" s="66" t="s">
        <v>12</v>
      </c>
      <c r="G447" s="21">
        <f>+G438</f>
        <v>13253000</v>
      </c>
      <c r="H447" s="198">
        <f>(G447/D446)-1</f>
        <v>8.3026885674593487E-2</v>
      </c>
      <c r="I447" s="22">
        <f>+G446</f>
        <v>13253000</v>
      </c>
    </row>
    <row r="448" spans="1:9" x14ac:dyDescent="0.2">
      <c r="A448" s="74"/>
      <c r="B448" s="66" t="s">
        <v>13</v>
      </c>
      <c r="C448" s="21" t="s">
        <v>1</v>
      </c>
      <c r="D448" s="22">
        <v>12237000</v>
      </c>
      <c r="F448" s="66" t="s">
        <v>13</v>
      </c>
      <c r="G448" s="21">
        <f>+G439</f>
        <v>13253000</v>
      </c>
      <c r="H448" s="198">
        <f>(G448/D447)-1</f>
        <v>8.3026885674593487E-2</v>
      </c>
      <c r="I448" s="22">
        <f>+G447</f>
        <v>13253000</v>
      </c>
    </row>
    <row r="449" spans="1:9" x14ac:dyDescent="0.2">
      <c r="A449" s="74"/>
      <c r="B449" s="39" t="s">
        <v>14</v>
      </c>
      <c r="C449" s="21"/>
      <c r="D449" s="22"/>
      <c r="F449" s="39" t="s">
        <v>14</v>
      </c>
      <c r="G449" s="21">
        <f>+G440</f>
        <v>13253000</v>
      </c>
      <c r="H449" s="198">
        <f>(G449/D448)-1</f>
        <v>8.3026885674593487E-2</v>
      </c>
      <c r="I449" s="22">
        <f>+G448</f>
        <v>13253000</v>
      </c>
    </row>
    <row r="450" spans="1:9" ht="15" thickBot="1" x14ac:dyDescent="0.25">
      <c r="A450" s="74"/>
      <c r="B450" s="30" t="s">
        <v>15</v>
      </c>
      <c r="C450" s="24"/>
      <c r="D450" s="25"/>
      <c r="F450" s="30" t="s">
        <v>15</v>
      </c>
      <c r="G450" s="24"/>
      <c r="H450" s="31"/>
      <c r="I450" s="25">
        <f>+G449</f>
        <v>13253000</v>
      </c>
    </row>
    <row r="451" spans="1:9" ht="15" thickBot="1" x14ac:dyDescent="0.25">
      <c r="A451" s="74"/>
      <c r="B451" s="169"/>
      <c r="C451" s="33"/>
      <c r="D451" s="33"/>
    </row>
    <row r="452" spans="1:9" ht="15.75" x14ac:dyDescent="0.25">
      <c r="A452" s="74"/>
      <c r="B452" s="452" t="s">
        <v>107</v>
      </c>
      <c r="C452" s="453"/>
      <c r="D452" s="454"/>
      <c r="F452" s="421" t="s">
        <v>107</v>
      </c>
      <c r="G452" s="422"/>
      <c r="H452" s="422"/>
      <c r="I452" s="423"/>
    </row>
    <row r="453" spans="1:9" x14ac:dyDescent="0.2">
      <c r="A453" s="74"/>
      <c r="B453" s="455" t="s">
        <v>25</v>
      </c>
      <c r="C453" s="409"/>
      <c r="D453" s="411"/>
      <c r="F453" s="415" t="s">
        <v>25</v>
      </c>
      <c r="G453" s="416"/>
      <c r="H453" s="416"/>
      <c r="I453" s="417"/>
    </row>
    <row r="454" spans="1:9" x14ac:dyDescent="0.2">
      <c r="A454" s="74"/>
      <c r="B454" s="401" t="s">
        <v>4</v>
      </c>
      <c r="C454" s="409" t="s">
        <v>5</v>
      </c>
      <c r="D454" s="411"/>
      <c r="F454" s="462" t="s">
        <v>4</v>
      </c>
      <c r="G454" s="409" t="s">
        <v>5</v>
      </c>
      <c r="H454" s="409"/>
      <c r="I454" s="411"/>
    </row>
    <row r="455" spans="1:9" ht="15" thickBot="1" x14ac:dyDescent="0.25">
      <c r="A455" s="74"/>
      <c r="B455" s="451"/>
      <c r="C455" s="186" t="s">
        <v>77</v>
      </c>
      <c r="D455" s="187" t="s">
        <v>78</v>
      </c>
      <c r="F455" s="463"/>
      <c r="G455" s="180" t="s">
        <v>77</v>
      </c>
      <c r="H455" s="185" t="s">
        <v>79</v>
      </c>
      <c r="I455" s="173" t="s">
        <v>113</v>
      </c>
    </row>
    <row r="456" spans="1:9" ht="15" thickBot="1" x14ac:dyDescent="0.25">
      <c r="A456" s="74"/>
      <c r="B456" s="477" t="s">
        <v>31</v>
      </c>
      <c r="C456" s="478"/>
      <c r="D456" s="479"/>
      <c r="F456" s="477" t="s">
        <v>31</v>
      </c>
      <c r="G456" s="478"/>
      <c r="H456" s="478"/>
      <c r="I456" s="479"/>
    </row>
    <row r="457" spans="1:9" x14ac:dyDescent="0.2">
      <c r="A457" s="74"/>
      <c r="B457" s="188" t="s">
        <v>10</v>
      </c>
      <c r="C457" s="182">
        <v>12551000</v>
      </c>
      <c r="D457" s="189">
        <v>12551000</v>
      </c>
      <c r="F457" s="188" t="s">
        <v>10</v>
      </c>
      <c r="G457" s="182">
        <f>+MROUND(D457*1.083,1000)</f>
        <v>13593000</v>
      </c>
      <c r="H457" s="190">
        <f>(G457/D457)-1</f>
        <v>8.3021273205322377E-2</v>
      </c>
      <c r="I457" s="189">
        <f>+G457</f>
        <v>13593000</v>
      </c>
    </row>
    <row r="458" spans="1:9" x14ac:dyDescent="0.2">
      <c r="A458" s="74"/>
      <c r="B458" s="66" t="s">
        <v>11</v>
      </c>
      <c r="C458" s="21">
        <v>12152000</v>
      </c>
      <c r="D458" s="22">
        <v>12551000</v>
      </c>
      <c r="F458" s="66" t="s">
        <v>11</v>
      </c>
      <c r="G458" s="21">
        <f>+MROUND(D458*1.083,1000)</f>
        <v>13593000</v>
      </c>
      <c r="H458" s="29">
        <f t="shared" ref="H458:H464" si="12">(G458/D457)-1</f>
        <v>8.3021273205322377E-2</v>
      </c>
      <c r="I458" s="22">
        <f t="shared" ref="I458:I464" si="13">+G457</f>
        <v>13593000</v>
      </c>
    </row>
    <row r="459" spans="1:9" x14ac:dyDescent="0.2">
      <c r="A459" s="74"/>
      <c r="B459" s="66" t="s">
        <v>12</v>
      </c>
      <c r="C459" s="21">
        <v>12152000</v>
      </c>
      <c r="D459" s="22">
        <v>12152000</v>
      </c>
      <c r="F459" s="66" t="s">
        <v>12</v>
      </c>
      <c r="G459" s="21">
        <f t="shared" ref="G459:G464" si="14">+G458</f>
        <v>13593000</v>
      </c>
      <c r="H459" s="29">
        <f t="shared" si="12"/>
        <v>8.3021273205322377E-2</v>
      </c>
      <c r="I459" s="22">
        <f t="shared" si="13"/>
        <v>13593000</v>
      </c>
    </row>
    <row r="460" spans="1:9" x14ac:dyDescent="0.2">
      <c r="A460" s="74"/>
      <c r="B460" s="66" t="s">
        <v>13</v>
      </c>
      <c r="C460" s="21">
        <v>12152000</v>
      </c>
      <c r="D460" s="22">
        <v>12152000</v>
      </c>
      <c r="F460" s="66" t="s">
        <v>13</v>
      </c>
      <c r="G460" s="21">
        <f>+MROUND(D459*1.083,1000)</f>
        <v>13161000</v>
      </c>
      <c r="H460" s="29">
        <f t="shared" si="12"/>
        <v>8.3031599736668849E-2</v>
      </c>
      <c r="I460" s="22">
        <f t="shared" si="13"/>
        <v>13593000</v>
      </c>
    </row>
    <row r="461" spans="1:9" x14ac:dyDescent="0.2">
      <c r="A461" s="74"/>
      <c r="B461" s="66" t="s">
        <v>14</v>
      </c>
      <c r="C461" s="21">
        <v>12152000</v>
      </c>
      <c r="D461" s="22">
        <v>12152000</v>
      </c>
      <c r="F461" s="66" t="s">
        <v>14</v>
      </c>
      <c r="G461" s="21">
        <f t="shared" si="14"/>
        <v>13161000</v>
      </c>
      <c r="H461" s="29">
        <f t="shared" si="12"/>
        <v>8.3031599736668849E-2</v>
      </c>
      <c r="I461" s="22">
        <f t="shared" si="13"/>
        <v>13161000</v>
      </c>
    </row>
    <row r="462" spans="1:9" x14ac:dyDescent="0.2">
      <c r="A462" s="74"/>
      <c r="B462" s="66" t="s">
        <v>15</v>
      </c>
      <c r="C462" s="21">
        <v>12152000</v>
      </c>
      <c r="D462" s="22">
        <v>12152000</v>
      </c>
      <c r="F462" s="66" t="s">
        <v>15</v>
      </c>
      <c r="G462" s="21">
        <f t="shared" si="14"/>
        <v>13161000</v>
      </c>
      <c r="H462" s="29">
        <f t="shared" si="12"/>
        <v>8.3031599736668849E-2</v>
      </c>
      <c r="I462" s="22">
        <f t="shared" si="13"/>
        <v>13161000</v>
      </c>
    </row>
    <row r="463" spans="1:9" x14ac:dyDescent="0.2">
      <c r="A463" s="74"/>
      <c r="B463" s="66" t="s">
        <v>16</v>
      </c>
      <c r="C463" s="21">
        <v>12152000</v>
      </c>
      <c r="D463" s="22">
        <v>12152000</v>
      </c>
      <c r="F463" s="66" t="s">
        <v>16</v>
      </c>
      <c r="G463" s="21">
        <f t="shared" si="14"/>
        <v>13161000</v>
      </c>
      <c r="H463" s="29">
        <f t="shared" si="12"/>
        <v>8.3031599736668849E-2</v>
      </c>
      <c r="I463" s="22">
        <f t="shared" si="13"/>
        <v>13161000</v>
      </c>
    </row>
    <row r="464" spans="1:9" ht="15" thickBot="1" x14ac:dyDescent="0.25">
      <c r="A464" s="74"/>
      <c r="B464" s="128" t="s">
        <v>17</v>
      </c>
      <c r="C464" s="50">
        <v>12152000</v>
      </c>
      <c r="D464" s="51">
        <v>12152000</v>
      </c>
      <c r="F464" s="66" t="s">
        <v>17</v>
      </c>
      <c r="G464" s="21">
        <f t="shared" si="14"/>
        <v>13161000</v>
      </c>
      <c r="H464" s="29">
        <f t="shared" si="12"/>
        <v>8.3031599736668849E-2</v>
      </c>
      <c r="I464" s="22">
        <f t="shared" si="13"/>
        <v>13161000</v>
      </c>
    </row>
    <row r="465" spans="1:9" ht="15" thickBot="1" x14ac:dyDescent="0.25">
      <c r="A465" s="74"/>
      <c r="B465" s="477" t="s">
        <v>32</v>
      </c>
      <c r="C465" s="478"/>
      <c r="D465" s="479"/>
      <c r="F465" s="480" t="s">
        <v>188</v>
      </c>
      <c r="G465" s="481"/>
      <c r="H465" s="481"/>
      <c r="I465" s="482"/>
    </row>
    <row r="466" spans="1:9" x14ac:dyDescent="0.2">
      <c r="A466" s="74"/>
      <c r="B466" s="225" t="s">
        <v>10</v>
      </c>
      <c r="C466" s="174">
        <v>12551000</v>
      </c>
      <c r="D466" s="211">
        <v>12551000</v>
      </c>
      <c r="F466" s="225" t="s">
        <v>10</v>
      </c>
      <c r="G466" s="95">
        <f>+G457</f>
        <v>13593000</v>
      </c>
      <c r="H466" s="226">
        <f>(G466/D467)-1</f>
        <v>8.3021273205322377E-2</v>
      </c>
      <c r="I466" s="96">
        <f>+G466</f>
        <v>13593000</v>
      </c>
    </row>
    <row r="467" spans="1:9" x14ac:dyDescent="0.2">
      <c r="A467" s="74"/>
      <c r="B467" s="63" t="s">
        <v>11</v>
      </c>
      <c r="C467" s="8" t="s">
        <v>1</v>
      </c>
      <c r="D467" s="9">
        <v>12551000</v>
      </c>
      <c r="F467" s="63" t="s">
        <v>11</v>
      </c>
      <c r="G467" s="8">
        <f>+G458</f>
        <v>13593000</v>
      </c>
      <c r="H467" s="200">
        <f>(G467/D466)-1</f>
        <v>8.3021273205322377E-2</v>
      </c>
      <c r="I467" s="9">
        <f>+G466</f>
        <v>13593000</v>
      </c>
    </row>
    <row r="468" spans="1:9" x14ac:dyDescent="0.2">
      <c r="A468" s="74"/>
      <c r="B468" s="63" t="s">
        <v>12</v>
      </c>
      <c r="C468" s="8"/>
      <c r="D468" s="9"/>
      <c r="F468" s="63" t="s">
        <v>12</v>
      </c>
      <c r="G468" s="8">
        <f>+G459</f>
        <v>13593000</v>
      </c>
      <c r="H468" s="200">
        <f>(G468/D467)-1</f>
        <v>8.3021273205322377E-2</v>
      </c>
      <c r="I468" s="9">
        <f>+G467</f>
        <v>13593000</v>
      </c>
    </row>
    <row r="469" spans="1:9" ht="15" thickBot="1" x14ac:dyDescent="0.25">
      <c r="A469" s="74"/>
      <c r="B469" s="26" t="s">
        <v>13</v>
      </c>
      <c r="C469" s="11"/>
      <c r="D469" s="12"/>
      <c r="F469" s="26" t="s">
        <v>13</v>
      </c>
      <c r="G469" s="11"/>
      <c r="H469" s="201"/>
      <c r="I469" s="12">
        <f>+G468</f>
        <v>13593000</v>
      </c>
    </row>
    <row r="470" spans="1:9" x14ac:dyDescent="0.2">
      <c r="A470" s="74"/>
      <c r="B470" s="52"/>
      <c r="C470" s="38"/>
      <c r="D470" s="38"/>
    </row>
    <row r="471" spans="1:9" ht="15" thickBot="1" x14ac:dyDescent="0.25">
      <c r="A471" s="74"/>
      <c r="B471" s="38"/>
      <c r="C471" s="38"/>
      <c r="D471" s="38"/>
    </row>
    <row r="472" spans="1:9" ht="15.75" x14ac:dyDescent="0.25">
      <c r="A472" s="74"/>
      <c r="B472" s="438" t="s">
        <v>108</v>
      </c>
      <c r="C472" s="439"/>
      <c r="D472" s="440"/>
      <c r="F472" s="513" t="s">
        <v>108</v>
      </c>
      <c r="G472" s="514"/>
      <c r="H472" s="514"/>
      <c r="I472" s="515"/>
    </row>
    <row r="473" spans="1:9" x14ac:dyDescent="0.2">
      <c r="A473" s="6"/>
      <c r="B473" s="441" t="s">
        <v>83</v>
      </c>
      <c r="C473" s="436"/>
      <c r="D473" s="437"/>
      <c r="F473" s="516" t="s">
        <v>83</v>
      </c>
      <c r="G473" s="517"/>
      <c r="H473" s="517"/>
      <c r="I473" s="518"/>
    </row>
    <row r="474" spans="1:9" x14ac:dyDescent="0.2">
      <c r="A474" s="6"/>
      <c r="B474" s="519" t="s">
        <v>4</v>
      </c>
      <c r="C474" s="436" t="s">
        <v>5</v>
      </c>
      <c r="D474" s="437"/>
      <c r="F474" s="519" t="s">
        <v>4</v>
      </c>
      <c r="G474" s="436" t="s">
        <v>5</v>
      </c>
      <c r="H474" s="512"/>
      <c r="I474" s="437"/>
    </row>
    <row r="475" spans="1:9" ht="15" thickBot="1" x14ac:dyDescent="0.25">
      <c r="A475" s="6"/>
      <c r="B475" s="520"/>
      <c r="C475" s="180" t="s">
        <v>77</v>
      </c>
      <c r="D475" s="173" t="s">
        <v>78</v>
      </c>
      <c r="F475" s="520"/>
      <c r="G475" s="180" t="s">
        <v>77</v>
      </c>
      <c r="H475" s="191" t="s">
        <v>79</v>
      </c>
      <c r="I475" s="173" t="s">
        <v>113</v>
      </c>
    </row>
    <row r="476" spans="1:9" ht="15" thickBot="1" x14ac:dyDescent="0.25">
      <c r="A476" s="6"/>
      <c r="B476" s="471" t="s">
        <v>31</v>
      </c>
      <c r="C476" s="472"/>
      <c r="D476" s="473"/>
      <c r="F476" s="471" t="s">
        <v>31</v>
      </c>
      <c r="G476" s="472"/>
      <c r="H476" s="472"/>
      <c r="I476" s="473"/>
    </row>
    <row r="477" spans="1:9" x14ac:dyDescent="0.2">
      <c r="A477" s="74"/>
      <c r="B477" s="188" t="s">
        <v>10</v>
      </c>
      <c r="C477" s="182">
        <v>6446000</v>
      </c>
      <c r="D477" s="189">
        <v>6446000</v>
      </c>
      <c r="F477" s="188" t="s">
        <v>10</v>
      </c>
      <c r="G477" s="182">
        <f>+MROUND(D477*1.083,1000)</f>
        <v>6981000</v>
      </c>
      <c r="H477" s="190">
        <f>(G477/D477)-1</f>
        <v>8.2997207570586484E-2</v>
      </c>
      <c r="I477" s="189">
        <f>+G477</f>
        <v>6981000</v>
      </c>
    </row>
    <row r="478" spans="1:9" x14ac:dyDescent="0.2">
      <c r="A478" s="74"/>
      <c r="B478" s="66" t="s">
        <v>11</v>
      </c>
      <c r="C478" s="21">
        <v>6241000</v>
      </c>
      <c r="D478" s="22">
        <v>6446000</v>
      </c>
      <c r="F478" s="66" t="s">
        <v>11</v>
      </c>
      <c r="G478" s="21">
        <f>+G477</f>
        <v>6981000</v>
      </c>
      <c r="H478" s="29">
        <f>(G478/D477)-1</f>
        <v>8.2997207570586484E-2</v>
      </c>
      <c r="I478" s="22">
        <f>+G477</f>
        <v>6981000</v>
      </c>
    </row>
    <row r="479" spans="1:9" x14ac:dyDescent="0.2">
      <c r="A479" s="74"/>
      <c r="B479" s="66" t="s">
        <v>12</v>
      </c>
      <c r="C479" s="21">
        <v>6241000</v>
      </c>
      <c r="D479" s="22">
        <v>6241000</v>
      </c>
      <c r="F479" s="66" t="s">
        <v>12</v>
      </c>
      <c r="G479" s="21">
        <f>+G478</f>
        <v>6981000</v>
      </c>
      <c r="H479" s="29">
        <f>(G479/D478)-1</f>
        <v>8.2997207570586484E-2</v>
      </c>
      <c r="I479" s="22">
        <f>+G478</f>
        <v>6981000</v>
      </c>
    </row>
    <row r="480" spans="1:9" ht="15" thickBot="1" x14ac:dyDescent="0.25">
      <c r="A480" s="74"/>
      <c r="B480" s="39" t="s">
        <v>13</v>
      </c>
      <c r="C480" s="40">
        <v>6081000</v>
      </c>
      <c r="D480" s="35">
        <v>6241000</v>
      </c>
      <c r="F480" s="39" t="s">
        <v>13</v>
      </c>
      <c r="G480" s="40">
        <f>+MROUND(D479*1.083,1000)</f>
        <v>6759000</v>
      </c>
      <c r="H480" s="193">
        <f>(G480/D479)-1</f>
        <v>8.2999519307803249E-2</v>
      </c>
      <c r="I480" s="35">
        <f>+G479</f>
        <v>6981000</v>
      </c>
    </row>
    <row r="481" spans="1:9" ht="15" thickBot="1" x14ac:dyDescent="0.25">
      <c r="A481" s="74"/>
      <c r="B481" s="471" t="s">
        <v>23</v>
      </c>
      <c r="C481" s="472"/>
      <c r="D481" s="473"/>
      <c r="F481" s="471" t="s">
        <v>23</v>
      </c>
      <c r="G481" s="472"/>
      <c r="H481" s="472"/>
      <c r="I481" s="473"/>
    </row>
    <row r="482" spans="1:9" x14ac:dyDescent="0.2">
      <c r="A482" s="74"/>
      <c r="B482" s="188" t="s">
        <v>10</v>
      </c>
      <c r="C482" s="182">
        <v>6446000</v>
      </c>
      <c r="D482" s="189">
        <v>6446000</v>
      </c>
      <c r="F482" s="188" t="s">
        <v>10</v>
      </c>
      <c r="G482" s="182">
        <f>+G477</f>
        <v>6981000</v>
      </c>
      <c r="H482" s="190">
        <f>(G482/D482)-1</f>
        <v>8.2997207570586484E-2</v>
      </c>
      <c r="I482" s="189">
        <f>+G482</f>
        <v>6981000</v>
      </c>
    </row>
    <row r="483" spans="1:9" x14ac:dyDescent="0.2">
      <c r="A483" s="74"/>
      <c r="B483" s="66" t="s">
        <v>11</v>
      </c>
      <c r="C483" s="21">
        <v>6241000</v>
      </c>
      <c r="D483" s="22">
        <v>6446000</v>
      </c>
      <c r="F483" s="66" t="s">
        <v>11</v>
      </c>
      <c r="G483" s="21">
        <f>+G478</f>
        <v>6981000</v>
      </c>
      <c r="H483" s="29">
        <f>(G483/D482)-1</f>
        <v>8.2997207570586484E-2</v>
      </c>
      <c r="I483" s="22">
        <f>+G482</f>
        <v>6981000</v>
      </c>
    </row>
    <row r="484" spans="1:9" x14ac:dyDescent="0.2">
      <c r="A484" s="74"/>
      <c r="B484" s="66" t="s">
        <v>12</v>
      </c>
      <c r="C484" s="21">
        <v>6241000</v>
      </c>
      <c r="D484" s="22">
        <v>6241000</v>
      </c>
      <c r="F484" s="66" t="s">
        <v>12</v>
      </c>
      <c r="G484" s="21">
        <f>+G479</f>
        <v>6981000</v>
      </c>
      <c r="H484" s="29">
        <f>(G484/D483)-1</f>
        <v>8.2997207570586484E-2</v>
      </c>
      <c r="I484" s="22">
        <f>+G483</f>
        <v>6981000</v>
      </c>
    </row>
    <row r="485" spans="1:9" ht="15" thickBot="1" x14ac:dyDescent="0.25">
      <c r="A485" s="74"/>
      <c r="B485" s="39" t="s">
        <v>13</v>
      </c>
      <c r="C485" s="40" t="s">
        <v>1</v>
      </c>
      <c r="D485" s="35">
        <v>6241000</v>
      </c>
      <c r="F485" s="39" t="s">
        <v>13</v>
      </c>
      <c r="G485" s="40">
        <f>+G480</f>
        <v>6759000</v>
      </c>
      <c r="H485" s="193">
        <f>(G485/D484)-1</f>
        <v>8.2999519307803249E-2</v>
      </c>
      <c r="I485" s="35">
        <f>+G484</f>
        <v>6981000</v>
      </c>
    </row>
    <row r="486" spans="1:9" ht="15" thickBot="1" x14ac:dyDescent="0.25">
      <c r="A486" s="74"/>
      <c r="B486" s="480" t="s">
        <v>32</v>
      </c>
      <c r="C486" s="481"/>
      <c r="D486" s="482"/>
      <c r="F486" s="480" t="s">
        <v>188</v>
      </c>
      <c r="G486" s="481"/>
      <c r="H486" s="481"/>
      <c r="I486" s="482"/>
    </row>
    <row r="487" spans="1:9" x14ac:dyDescent="0.2">
      <c r="A487" s="74"/>
      <c r="B487" s="225" t="s">
        <v>10</v>
      </c>
      <c r="C487" s="174">
        <v>6446000</v>
      </c>
      <c r="D487" s="211">
        <v>6446000</v>
      </c>
      <c r="F487" s="41" t="s">
        <v>10</v>
      </c>
      <c r="G487" s="42">
        <f>+G477</f>
        <v>6981000</v>
      </c>
      <c r="H487" s="203">
        <f>(G487/D488)-1</f>
        <v>8.2997207570586484E-2</v>
      </c>
      <c r="I487" s="43">
        <f>+G487</f>
        <v>6981000</v>
      </c>
    </row>
    <row r="488" spans="1:9" x14ac:dyDescent="0.2">
      <c r="A488" s="74"/>
      <c r="B488" s="63" t="s">
        <v>11</v>
      </c>
      <c r="C488" s="8" t="s">
        <v>1</v>
      </c>
      <c r="D488" s="9">
        <v>6446000</v>
      </c>
      <c r="F488" s="63" t="s">
        <v>11</v>
      </c>
      <c r="G488" s="8">
        <f>+G478</f>
        <v>6981000</v>
      </c>
      <c r="H488" s="200">
        <f>(G488/D487)-1</f>
        <v>8.2997207570586484E-2</v>
      </c>
      <c r="I488" s="9">
        <f>+G487</f>
        <v>6981000</v>
      </c>
    </row>
    <row r="489" spans="1:9" x14ac:dyDescent="0.2">
      <c r="A489" s="74"/>
      <c r="B489" s="63" t="s">
        <v>12</v>
      </c>
      <c r="C489" s="8"/>
      <c r="D489" s="9"/>
      <c r="F489" s="63" t="s">
        <v>12</v>
      </c>
      <c r="G489" s="8">
        <f>+G479</f>
        <v>6981000</v>
      </c>
      <c r="H489" s="200">
        <f>(G489/D488)-1</f>
        <v>8.2997207570586484E-2</v>
      </c>
      <c r="I489" s="9">
        <f>+G488</f>
        <v>6981000</v>
      </c>
    </row>
    <row r="490" spans="1:9" ht="15" thickBot="1" x14ac:dyDescent="0.25">
      <c r="A490" s="74"/>
      <c r="B490" s="26" t="s">
        <v>13</v>
      </c>
      <c r="C490" s="11"/>
      <c r="D490" s="12"/>
      <c r="F490" s="26" t="s">
        <v>13</v>
      </c>
      <c r="G490" s="11"/>
      <c r="H490" s="201"/>
      <c r="I490" s="12">
        <f>+G489</f>
        <v>6981000</v>
      </c>
    </row>
    <row r="491" spans="1:9" ht="15" thickBot="1" x14ac:dyDescent="0.25">
      <c r="A491" s="74"/>
      <c r="B491" s="38"/>
      <c r="C491" s="38"/>
      <c r="D491" s="38"/>
    </row>
    <row r="492" spans="1:9" ht="15.75" x14ac:dyDescent="0.25">
      <c r="A492" s="74"/>
      <c r="B492" s="452" t="s">
        <v>109</v>
      </c>
      <c r="C492" s="453"/>
      <c r="D492" s="454"/>
      <c r="F492" s="452" t="s">
        <v>109</v>
      </c>
      <c r="G492" s="453"/>
      <c r="H492" s="453"/>
      <c r="I492" s="454"/>
    </row>
    <row r="493" spans="1:9" x14ac:dyDescent="0.2">
      <c r="A493" s="74"/>
      <c r="B493" s="455" t="s">
        <v>25</v>
      </c>
      <c r="C493" s="409"/>
      <c r="D493" s="411"/>
      <c r="F493" s="455" t="s">
        <v>25</v>
      </c>
      <c r="G493" s="409"/>
      <c r="H493" s="409"/>
      <c r="I493" s="411"/>
    </row>
    <row r="494" spans="1:9" x14ac:dyDescent="0.2">
      <c r="A494" s="74"/>
      <c r="B494" s="462" t="s">
        <v>4</v>
      </c>
      <c r="C494" s="409" t="s">
        <v>5</v>
      </c>
      <c r="D494" s="411"/>
      <c r="F494" s="462" t="s">
        <v>4</v>
      </c>
      <c r="G494" s="409" t="s">
        <v>5</v>
      </c>
      <c r="H494" s="409"/>
      <c r="I494" s="411"/>
    </row>
    <row r="495" spans="1:9" ht="15" thickBot="1" x14ac:dyDescent="0.25">
      <c r="A495" s="74"/>
      <c r="B495" s="463"/>
      <c r="C495" s="180" t="s">
        <v>77</v>
      </c>
      <c r="D495" s="173" t="s">
        <v>78</v>
      </c>
      <c r="F495" s="463"/>
      <c r="G495" s="180" t="s">
        <v>77</v>
      </c>
      <c r="H495" s="185" t="s">
        <v>79</v>
      </c>
      <c r="I495" s="173" t="s">
        <v>113</v>
      </c>
    </row>
    <row r="496" spans="1:9" ht="15" thickBot="1" x14ac:dyDescent="0.25">
      <c r="A496" s="74"/>
      <c r="B496" s="497" t="s">
        <v>52</v>
      </c>
      <c r="C496" s="498"/>
      <c r="D496" s="499"/>
      <c r="F496" s="497" t="s">
        <v>52</v>
      </c>
      <c r="G496" s="498"/>
      <c r="H496" s="498"/>
      <c r="I496" s="499"/>
    </row>
    <row r="497" spans="1:9" x14ac:dyDescent="0.2">
      <c r="A497" s="74"/>
      <c r="B497" s="188" t="s">
        <v>10</v>
      </c>
      <c r="C497" s="182">
        <v>13750000</v>
      </c>
      <c r="D497" s="189">
        <v>13750000</v>
      </c>
      <c r="F497" s="188" t="s">
        <v>10</v>
      </c>
      <c r="G497" s="182">
        <f>+MROUND(D497*1.083,1000)</f>
        <v>14891000</v>
      </c>
      <c r="H497" s="190">
        <f>(G497/D497)-1</f>
        <v>8.2981818181818268E-2</v>
      </c>
      <c r="I497" s="189">
        <f>+G497</f>
        <v>14891000</v>
      </c>
    </row>
    <row r="498" spans="1:9" x14ac:dyDescent="0.2">
      <c r="A498" s="74"/>
      <c r="B498" s="66" t="s">
        <v>11</v>
      </c>
      <c r="C498" s="21">
        <v>13313000</v>
      </c>
      <c r="D498" s="22">
        <v>13750000</v>
      </c>
      <c r="F498" s="66" t="s">
        <v>11</v>
      </c>
      <c r="G498" s="21">
        <f>+MROUND(D498*1.083,1000)</f>
        <v>14891000</v>
      </c>
      <c r="H498" s="29">
        <f t="shared" ref="H498:H504" si="15">(G498/D497)-1</f>
        <v>8.2981818181818268E-2</v>
      </c>
      <c r="I498" s="22">
        <f>+G497</f>
        <v>14891000</v>
      </c>
    </row>
    <row r="499" spans="1:9" x14ac:dyDescent="0.2">
      <c r="A499" s="74"/>
      <c r="B499" s="66" t="s">
        <v>12</v>
      </c>
      <c r="C499" s="21">
        <v>13313000</v>
      </c>
      <c r="D499" s="22">
        <v>13313000</v>
      </c>
      <c r="F499" s="66" t="s">
        <v>12</v>
      </c>
      <c r="G499" s="21">
        <f>+G498</f>
        <v>14891000</v>
      </c>
      <c r="H499" s="29">
        <f t="shared" si="15"/>
        <v>8.2981818181818268E-2</v>
      </c>
      <c r="I499" s="22">
        <f t="shared" ref="I499:I504" si="16">+G498</f>
        <v>14891000</v>
      </c>
    </row>
    <row r="500" spans="1:9" x14ac:dyDescent="0.2">
      <c r="A500" s="74"/>
      <c r="B500" s="66" t="s">
        <v>13</v>
      </c>
      <c r="C500" s="21">
        <v>13227000</v>
      </c>
      <c r="D500" s="22">
        <v>13313000</v>
      </c>
      <c r="F500" s="66" t="s">
        <v>13</v>
      </c>
      <c r="G500" s="21">
        <f>+MROUND(D499*1.083,1000)</f>
        <v>14418000</v>
      </c>
      <c r="H500" s="29">
        <f t="shared" si="15"/>
        <v>8.3001577405543481E-2</v>
      </c>
      <c r="I500" s="22">
        <f t="shared" si="16"/>
        <v>14891000</v>
      </c>
    </row>
    <row r="501" spans="1:9" x14ac:dyDescent="0.2">
      <c r="A501" s="74"/>
      <c r="B501" s="66" t="s">
        <v>14</v>
      </c>
      <c r="C501" s="21">
        <v>13227000</v>
      </c>
      <c r="D501" s="22">
        <v>13227000</v>
      </c>
      <c r="F501" s="66" t="s">
        <v>14</v>
      </c>
      <c r="G501" s="21">
        <f>+G500</f>
        <v>14418000</v>
      </c>
      <c r="H501" s="29">
        <f t="shared" si="15"/>
        <v>8.3001577405543481E-2</v>
      </c>
      <c r="I501" s="22">
        <f t="shared" si="16"/>
        <v>14418000</v>
      </c>
    </row>
    <row r="502" spans="1:9" x14ac:dyDescent="0.2">
      <c r="A502" s="74"/>
      <c r="B502" s="66" t="s">
        <v>15</v>
      </c>
      <c r="C502" s="21">
        <v>13227000</v>
      </c>
      <c r="D502" s="22">
        <v>13227000</v>
      </c>
      <c r="F502" s="66" t="s">
        <v>15</v>
      </c>
      <c r="G502" s="21">
        <f>+MROUND(D501*1.083,1000)</f>
        <v>14325000</v>
      </c>
      <c r="H502" s="29">
        <f t="shared" si="15"/>
        <v>8.3012020866409575E-2</v>
      </c>
      <c r="I502" s="22">
        <f t="shared" si="16"/>
        <v>14418000</v>
      </c>
    </row>
    <row r="503" spans="1:9" x14ac:dyDescent="0.2">
      <c r="A503" s="74"/>
      <c r="B503" s="66" t="s">
        <v>16</v>
      </c>
      <c r="C503" s="21">
        <v>13227000</v>
      </c>
      <c r="D503" s="22">
        <v>13227000</v>
      </c>
      <c r="F503" s="66" t="s">
        <v>16</v>
      </c>
      <c r="G503" s="21">
        <f>+G502</f>
        <v>14325000</v>
      </c>
      <c r="H503" s="29">
        <f t="shared" si="15"/>
        <v>8.3012020866409575E-2</v>
      </c>
      <c r="I503" s="22">
        <f t="shared" si="16"/>
        <v>14325000</v>
      </c>
    </row>
    <row r="504" spans="1:9" ht="15" thickBot="1" x14ac:dyDescent="0.25">
      <c r="A504" s="74"/>
      <c r="B504" s="39" t="s">
        <v>17</v>
      </c>
      <c r="C504" s="40">
        <v>13227000</v>
      </c>
      <c r="D504" s="35">
        <v>13227000</v>
      </c>
      <c r="F504" s="39" t="s">
        <v>17</v>
      </c>
      <c r="G504" s="40">
        <f>+G503</f>
        <v>14325000</v>
      </c>
      <c r="H504" s="193">
        <f t="shared" si="15"/>
        <v>8.3012020866409575E-2</v>
      </c>
      <c r="I504" s="35">
        <f t="shared" si="16"/>
        <v>14325000</v>
      </c>
    </row>
    <row r="505" spans="1:9" ht="15" thickBot="1" x14ac:dyDescent="0.25">
      <c r="A505" s="74"/>
      <c r="B505" s="477" t="s">
        <v>23</v>
      </c>
      <c r="C505" s="478"/>
      <c r="D505" s="479"/>
      <c r="F505" s="477" t="s">
        <v>23</v>
      </c>
      <c r="G505" s="478"/>
      <c r="H505" s="478"/>
      <c r="I505" s="479"/>
    </row>
    <row r="506" spans="1:9" x14ac:dyDescent="0.2">
      <c r="A506" s="74"/>
      <c r="B506" s="188" t="s">
        <v>10</v>
      </c>
      <c r="C506" s="174">
        <v>13750000</v>
      </c>
      <c r="D506" s="232">
        <v>13750000</v>
      </c>
      <c r="F506" s="188" t="s">
        <v>10</v>
      </c>
      <c r="G506" s="182">
        <f>+G497</f>
        <v>14891000</v>
      </c>
      <c r="H506" s="199">
        <f>(G506/D506)-1</f>
        <v>8.2981818181818268E-2</v>
      </c>
      <c r="I506" s="189">
        <f>+G506</f>
        <v>14891000</v>
      </c>
    </row>
    <row r="507" spans="1:9" x14ac:dyDescent="0.2">
      <c r="A507" s="74"/>
      <c r="B507" s="66" t="s">
        <v>11</v>
      </c>
      <c r="C507" s="21">
        <v>13313000</v>
      </c>
      <c r="D507" s="230">
        <v>13750000</v>
      </c>
      <c r="F507" s="66" t="s">
        <v>11</v>
      </c>
      <c r="G507" s="21">
        <f>+G498</f>
        <v>14891000</v>
      </c>
      <c r="H507" s="198">
        <f>(G507/D506)-1</f>
        <v>8.2981818181818268E-2</v>
      </c>
      <c r="I507" s="22">
        <f>+G506</f>
        <v>14891000</v>
      </c>
    </row>
    <row r="508" spans="1:9" x14ac:dyDescent="0.2">
      <c r="A508" s="74"/>
      <c r="B508" s="66" t="s">
        <v>12</v>
      </c>
      <c r="C508" s="21">
        <v>13313000</v>
      </c>
      <c r="D508" s="230">
        <v>13313000</v>
      </c>
      <c r="F508" s="66" t="s">
        <v>12</v>
      </c>
      <c r="G508" s="21">
        <f>+G499</f>
        <v>14891000</v>
      </c>
      <c r="H508" s="198">
        <f>(G508/D507)-1</f>
        <v>8.2981818181818268E-2</v>
      </c>
      <c r="I508" s="22">
        <f>+G507</f>
        <v>14891000</v>
      </c>
    </row>
    <row r="509" spans="1:9" x14ac:dyDescent="0.2">
      <c r="A509" s="74"/>
      <c r="B509" s="66" t="s">
        <v>13</v>
      </c>
      <c r="C509" s="21" t="s">
        <v>1</v>
      </c>
      <c r="D509" s="230">
        <v>13313000</v>
      </c>
      <c r="F509" s="66" t="s">
        <v>13</v>
      </c>
      <c r="G509" s="21">
        <f>+G500</f>
        <v>14418000</v>
      </c>
      <c r="H509" s="198">
        <f>(G509/D508)-1</f>
        <v>8.3001577405543481E-2</v>
      </c>
      <c r="I509" s="22">
        <f>+G508</f>
        <v>14891000</v>
      </c>
    </row>
    <row r="510" spans="1:9" x14ac:dyDescent="0.2">
      <c r="A510" s="74"/>
      <c r="B510" s="66" t="s">
        <v>14</v>
      </c>
      <c r="C510" s="21"/>
      <c r="D510" s="230"/>
      <c r="F510" s="66" t="s">
        <v>14</v>
      </c>
      <c r="G510" s="21">
        <f>+G501</f>
        <v>14418000</v>
      </c>
      <c r="H510" s="198">
        <f>(G510/D509)-1</f>
        <v>8.3001577405543481E-2</v>
      </c>
      <c r="I510" s="22">
        <f>+G509</f>
        <v>14418000</v>
      </c>
    </row>
    <row r="511" spans="1:9" ht="15" thickBot="1" x14ac:dyDescent="0.25">
      <c r="A511" s="74"/>
      <c r="B511" s="39" t="s">
        <v>15</v>
      </c>
      <c r="C511" s="24"/>
      <c r="D511" s="230"/>
      <c r="F511" s="39" t="s">
        <v>15</v>
      </c>
      <c r="G511" s="40"/>
      <c r="H511" s="228"/>
      <c r="I511" s="35">
        <f>+G510</f>
        <v>14418000</v>
      </c>
    </row>
    <row r="512" spans="1:9" ht="15" thickBot="1" x14ac:dyDescent="0.25">
      <c r="A512" s="74"/>
      <c r="B512" s="477" t="s">
        <v>32</v>
      </c>
      <c r="C512" s="478"/>
      <c r="D512" s="479"/>
      <c r="F512" s="427" t="s">
        <v>188</v>
      </c>
      <c r="G512" s="428"/>
      <c r="H512" s="428"/>
      <c r="I512" s="429"/>
    </row>
    <row r="513" spans="1:9" x14ac:dyDescent="0.2">
      <c r="A513" s="74"/>
      <c r="B513" s="225" t="s">
        <v>10</v>
      </c>
      <c r="C513" s="95">
        <v>13750000</v>
      </c>
      <c r="D513" s="96">
        <v>13750000</v>
      </c>
      <c r="F513" s="41" t="s">
        <v>10</v>
      </c>
      <c r="G513" s="42">
        <f>+G497</f>
        <v>14891000</v>
      </c>
      <c r="H513" s="203">
        <f>(G513/D514)-1</f>
        <v>8.2981818181818268E-2</v>
      </c>
      <c r="I513" s="43">
        <f>+G513</f>
        <v>14891000</v>
      </c>
    </row>
    <row r="514" spans="1:9" x14ac:dyDescent="0.2">
      <c r="A514" s="74"/>
      <c r="B514" s="63" t="s">
        <v>11</v>
      </c>
      <c r="C514" s="8" t="s">
        <v>1</v>
      </c>
      <c r="D514" s="9">
        <v>13750000</v>
      </c>
      <c r="F514" s="63" t="s">
        <v>11</v>
      </c>
      <c r="G514" s="8">
        <f>+G498</f>
        <v>14891000</v>
      </c>
      <c r="H514" s="200">
        <f>(G514/D513)-1</f>
        <v>8.2981818181818268E-2</v>
      </c>
      <c r="I514" s="9">
        <f>+G513</f>
        <v>14891000</v>
      </c>
    </row>
    <row r="515" spans="1:9" x14ac:dyDescent="0.2">
      <c r="A515" s="74"/>
      <c r="B515" s="63" t="s">
        <v>12</v>
      </c>
      <c r="C515" s="8"/>
      <c r="D515" s="9"/>
      <c r="F515" s="63" t="s">
        <v>12</v>
      </c>
      <c r="G515" s="8">
        <f>+G499</f>
        <v>14891000</v>
      </c>
      <c r="H515" s="200">
        <f>(G515/D514)-1</f>
        <v>8.2981818181818268E-2</v>
      </c>
      <c r="I515" s="9">
        <f>+G514</f>
        <v>14891000</v>
      </c>
    </row>
    <row r="516" spans="1:9" ht="15" thickBot="1" x14ac:dyDescent="0.25">
      <c r="A516" s="74"/>
      <c r="B516" s="26" t="s">
        <v>13</v>
      </c>
      <c r="C516" s="11"/>
      <c r="D516" s="12"/>
      <c r="F516" s="26" t="s">
        <v>13</v>
      </c>
      <c r="G516" s="11"/>
      <c r="H516" s="201"/>
      <c r="I516" s="12">
        <f>+G515</f>
        <v>14891000</v>
      </c>
    </row>
    <row r="517" spans="1:9" ht="15" thickBot="1" x14ac:dyDescent="0.25">
      <c r="A517" s="74"/>
      <c r="B517" s="52"/>
      <c r="C517" s="38"/>
      <c r="D517" s="38"/>
    </row>
    <row r="518" spans="1:9" ht="15.75" x14ac:dyDescent="0.25">
      <c r="A518" s="74"/>
      <c r="B518" s="452" t="s">
        <v>110</v>
      </c>
      <c r="C518" s="453"/>
      <c r="D518" s="454"/>
      <c r="F518" s="412" t="s">
        <v>110</v>
      </c>
      <c r="G518" s="413"/>
      <c r="H518" s="413"/>
      <c r="I518" s="414"/>
    </row>
    <row r="519" spans="1:9" x14ac:dyDescent="0.2">
      <c r="A519" s="74"/>
      <c r="B519" s="455" t="s">
        <v>76</v>
      </c>
      <c r="C519" s="409"/>
      <c r="D519" s="411"/>
      <c r="F519" s="415" t="s">
        <v>76</v>
      </c>
      <c r="G519" s="416"/>
      <c r="H519" s="416"/>
      <c r="I519" s="417"/>
    </row>
    <row r="520" spans="1:9" x14ac:dyDescent="0.2">
      <c r="A520" s="74"/>
      <c r="B520" s="401" t="s">
        <v>4</v>
      </c>
      <c r="C520" s="409" t="s">
        <v>5</v>
      </c>
      <c r="D520" s="411"/>
      <c r="F520" s="401" t="s">
        <v>4</v>
      </c>
      <c r="G520" s="409" t="s">
        <v>5</v>
      </c>
      <c r="H520" s="410"/>
      <c r="I520" s="411"/>
    </row>
    <row r="521" spans="1:9" ht="15" thickBot="1" x14ac:dyDescent="0.25">
      <c r="A521" s="74"/>
      <c r="B521" s="420"/>
      <c r="C521" s="180" t="s">
        <v>77</v>
      </c>
      <c r="D521" s="173" t="s">
        <v>78</v>
      </c>
      <c r="F521" s="420"/>
      <c r="G521" s="180" t="s">
        <v>77</v>
      </c>
      <c r="H521" s="191" t="s">
        <v>79</v>
      </c>
      <c r="I521" s="173" t="s">
        <v>113</v>
      </c>
    </row>
    <row r="522" spans="1:9" ht="15" thickBot="1" x14ac:dyDescent="0.25">
      <c r="A522" s="74"/>
      <c r="B522" s="509" t="s">
        <v>52</v>
      </c>
      <c r="C522" s="510"/>
      <c r="D522" s="511"/>
      <c r="F522" s="509" t="s">
        <v>52</v>
      </c>
      <c r="G522" s="510"/>
      <c r="H522" s="510"/>
      <c r="I522" s="511"/>
    </row>
    <row r="523" spans="1:9" x14ac:dyDescent="0.2">
      <c r="A523" s="74"/>
      <c r="B523" s="181" t="s">
        <v>10</v>
      </c>
      <c r="C523" s="182">
        <v>14804000</v>
      </c>
      <c r="D523" s="197">
        <v>14804000</v>
      </c>
      <c r="F523" s="181" t="s">
        <v>10</v>
      </c>
      <c r="G523" s="182">
        <f>+MROUND(D523*1.083,1000)</f>
        <v>16033000</v>
      </c>
      <c r="H523" s="190">
        <f>(G523/D523)-1</f>
        <v>8.3018103215347194E-2</v>
      </c>
      <c r="I523" s="197">
        <f>+G523</f>
        <v>16033000</v>
      </c>
    </row>
    <row r="524" spans="1:9" x14ac:dyDescent="0.2">
      <c r="A524" s="74"/>
      <c r="B524" s="62" t="s">
        <v>11</v>
      </c>
      <c r="C524" s="21">
        <v>14804000</v>
      </c>
      <c r="D524" s="22">
        <v>14804000</v>
      </c>
      <c r="F524" s="62" t="s">
        <v>11</v>
      </c>
      <c r="G524" s="21">
        <f>+MROUND(D524*1.083,1000)</f>
        <v>16033000</v>
      </c>
      <c r="H524" s="29">
        <f>(G524/D523)-1</f>
        <v>8.3018103215347194E-2</v>
      </c>
      <c r="I524" s="22">
        <f>+G523</f>
        <v>16033000</v>
      </c>
    </row>
    <row r="525" spans="1:9" x14ac:dyDescent="0.2">
      <c r="A525" s="74"/>
      <c r="B525" s="62" t="s">
        <v>12</v>
      </c>
      <c r="C525" s="21">
        <v>14804000</v>
      </c>
      <c r="D525" s="22">
        <v>14804000</v>
      </c>
      <c r="F525" s="62" t="s">
        <v>12</v>
      </c>
      <c r="G525" s="21">
        <f>+G524</f>
        <v>16033000</v>
      </c>
      <c r="H525" s="29">
        <f>(G525/D524)-1</f>
        <v>8.3018103215347194E-2</v>
      </c>
      <c r="I525" s="22">
        <f>+G524</f>
        <v>16033000</v>
      </c>
    </row>
    <row r="526" spans="1:9" x14ac:dyDescent="0.2">
      <c r="A526" s="74"/>
      <c r="B526" s="62" t="s">
        <v>13</v>
      </c>
      <c r="C526" s="21">
        <v>14015000</v>
      </c>
      <c r="D526" s="22">
        <v>14804000</v>
      </c>
      <c r="F526" s="62" t="s">
        <v>13</v>
      </c>
      <c r="G526" s="21">
        <f>+G525</f>
        <v>16033000</v>
      </c>
      <c r="H526" s="29">
        <f>(G526/D525)-1</f>
        <v>8.3018103215347194E-2</v>
      </c>
      <c r="I526" s="22">
        <f>+G525</f>
        <v>16033000</v>
      </c>
    </row>
    <row r="527" spans="1:9" x14ac:dyDescent="0.2">
      <c r="A527" s="74"/>
      <c r="B527" s="62" t="s">
        <v>14</v>
      </c>
      <c r="C527" s="21">
        <v>14015000</v>
      </c>
      <c r="D527" s="22">
        <v>14015000</v>
      </c>
      <c r="F527" s="62" t="s">
        <v>14</v>
      </c>
      <c r="G527" s="21">
        <f>+G526</f>
        <v>16033000</v>
      </c>
      <c r="H527" s="29">
        <f>(G527/D526)-1</f>
        <v>8.3018103215347194E-2</v>
      </c>
      <c r="I527" s="22">
        <f>+G526</f>
        <v>16033000</v>
      </c>
    </row>
    <row r="528" spans="1:9" ht="15" thickBot="1" x14ac:dyDescent="0.25">
      <c r="A528" s="74"/>
      <c r="B528" s="168" t="s">
        <v>15</v>
      </c>
      <c r="C528" s="40">
        <v>14015000</v>
      </c>
      <c r="D528" s="35">
        <v>14015000</v>
      </c>
      <c r="F528" s="233" t="s">
        <v>15</v>
      </c>
      <c r="G528" s="40">
        <f>+MROUND(D527*1.083,1000)</f>
        <v>15178000</v>
      </c>
      <c r="H528" s="193">
        <f>(G528/D527)-1</f>
        <v>8.2982518729932231E-2</v>
      </c>
      <c r="I528" s="35">
        <f>+G527</f>
        <v>16033000</v>
      </c>
    </row>
    <row r="529" spans="1:9" ht="15" thickBot="1" x14ac:dyDescent="0.25">
      <c r="A529" s="74"/>
      <c r="B529" s="509" t="s">
        <v>23</v>
      </c>
      <c r="C529" s="510"/>
      <c r="D529" s="511"/>
      <c r="F529" s="471" t="s">
        <v>23</v>
      </c>
      <c r="G529" s="472"/>
      <c r="H529" s="472"/>
      <c r="I529" s="473"/>
    </row>
    <row r="530" spans="1:9" x14ac:dyDescent="0.2">
      <c r="A530" s="74"/>
      <c r="B530" s="181" t="s">
        <v>10</v>
      </c>
      <c r="C530" s="182">
        <v>14804000</v>
      </c>
      <c r="D530" s="189">
        <v>14804000</v>
      </c>
      <c r="F530" s="181" t="s">
        <v>10</v>
      </c>
      <c r="G530" s="182">
        <f>+G523</f>
        <v>16033000</v>
      </c>
      <c r="H530" s="199">
        <f>(G530/D530)-1</f>
        <v>8.3018103215347194E-2</v>
      </c>
      <c r="I530" s="189">
        <f>+G530</f>
        <v>16033000</v>
      </c>
    </row>
    <row r="531" spans="1:9" x14ac:dyDescent="0.2">
      <c r="A531" s="74"/>
      <c r="B531" s="62" t="s">
        <v>11</v>
      </c>
      <c r="C531" s="21">
        <v>14804000</v>
      </c>
      <c r="D531" s="22">
        <v>14804000</v>
      </c>
      <c r="F531" s="62" t="s">
        <v>11</v>
      </c>
      <c r="G531" s="21">
        <f>+G524</f>
        <v>16033000</v>
      </c>
      <c r="H531" s="198">
        <f>(G531/D530)-1</f>
        <v>8.3018103215347194E-2</v>
      </c>
      <c r="I531" s="22">
        <f>+G530</f>
        <v>16033000</v>
      </c>
    </row>
    <row r="532" spans="1:9" x14ac:dyDescent="0.2">
      <c r="A532" s="74"/>
      <c r="B532" s="62" t="s">
        <v>12</v>
      </c>
      <c r="C532" s="21">
        <v>14804000</v>
      </c>
      <c r="D532" s="22">
        <v>14804000</v>
      </c>
      <c r="F532" s="62" t="s">
        <v>12</v>
      </c>
      <c r="G532" s="21">
        <f>+G525</f>
        <v>16033000</v>
      </c>
      <c r="H532" s="198">
        <f>(G532/D531)-1</f>
        <v>8.3018103215347194E-2</v>
      </c>
      <c r="I532" s="22">
        <f>+G531</f>
        <v>16033000</v>
      </c>
    </row>
    <row r="533" spans="1:9" x14ac:dyDescent="0.2">
      <c r="A533" s="74"/>
      <c r="B533" s="62" t="s">
        <v>13</v>
      </c>
      <c r="C533" s="21" t="s">
        <v>1</v>
      </c>
      <c r="D533" s="22">
        <v>14804000</v>
      </c>
      <c r="F533" s="62" t="s">
        <v>13</v>
      </c>
      <c r="G533" s="21">
        <f>+G526</f>
        <v>16033000</v>
      </c>
      <c r="H533" s="198">
        <f>(G533/D532)-1</f>
        <v>8.3018103215347194E-2</v>
      </c>
      <c r="I533" s="22">
        <f>+G532</f>
        <v>16033000</v>
      </c>
    </row>
    <row r="534" spans="1:9" x14ac:dyDescent="0.2">
      <c r="A534" s="74"/>
      <c r="B534" s="62" t="s">
        <v>14</v>
      </c>
      <c r="C534" s="21"/>
      <c r="D534" s="22"/>
      <c r="F534" s="62" t="s">
        <v>14</v>
      </c>
      <c r="G534" s="21">
        <f>+G527</f>
        <v>16033000</v>
      </c>
      <c r="H534" s="198">
        <f>(G534/D533)-1</f>
        <v>8.3018103215347194E-2</v>
      </c>
      <c r="I534" s="22">
        <f>+G533</f>
        <v>16033000</v>
      </c>
    </row>
    <row r="535" spans="1:9" ht="15" thickBot="1" x14ac:dyDescent="0.25">
      <c r="A535" s="74"/>
      <c r="B535" s="23" t="s">
        <v>15</v>
      </c>
      <c r="C535" s="24"/>
      <c r="D535" s="25"/>
      <c r="F535" s="23" t="s">
        <v>15</v>
      </c>
      <c r="G535" s="24"/>
      <c r="H535" s="31"/>
      <c r="I535" s="25">
        <f>+G534</f>
        <v>16033000</v>
      </c>
    </row>
    <row r="536" spans="1:9" ht="15" thickBot="1" x14ac:dyDescent="0.25">
      <c r="A536" s="74"/>
      <c r="B536" s="44"/>
      <c r="C536" s="33"/>
      <c r="D536" s="33"/>
    </row>
    <row r="537" spans="1:9" ht="15.75" x14ac:dyDescent="0.25">
      <c r="A537" s="74"/>
      <c r="B537" s="452" t="s">
        <v>111</v>
      </c>
      <c r="C537" s="453"/>
      <c r="D537" s="454"/>
      <c r="F537" s="452" t="s">
        <v>111</v>
      </c>
      <c r="G537" s="453"/>
      <c r="H537" s="453"/>
      <c r="I537" s="454"/>
    </row>
    <row r="538" spans="1:9" x14ac:dyDescent="0.2">
      <c r="A538" s="74"/>
      <c r="B538" s="455" t="s">
        <v>76</v>
      </c>
      <c r="C538" s="409"/>
      <c r="D538" s="411"/>
      <c r="F538" s="455" t="s">
        <v>76</v>
      </c>
      <c r="G538" s="409"/>
      <c r="H538" s="409"/>
      <c r="I538" s="411"/>
    </row>
    <row r="539" spans="1:9" x14ac:dyDescent="0.2">
      <c r="A539" s="74"/>
      <c r="B539" s="462" t="s">
        <v>4</v>
      </c>
      <c r="C539" s="409" t="s">
        <v>5</v>
      </c>
      <c r="D539" s="411"/>
      <c r="F539" s="462" t="s">
        <v>4</v>
      </c>
      <c r="G539" s="409" t="s">
        <v>5</v>
      </c>
      <c r="H539" s="409"/>
      <c r="I539" s="411"/>
    </row>
    <row r="540" spans="1:9" ht="15" thickBot="1" x14ac:dyDescent="0.25">
      <c r="A540" s="74"/>
      <c r="B540" s="463"/>
      <c r="C540" s="180" t="s">
        <v>77</v>
      </c>
      <c r="D540" s="173" t="s">
        <v>78</v>
      </c>
      <c r="F540" s="463"/>
      <c r="G540" s="180" t="s">
        <v>77</v>
      </c>
      <c r="H540" s="185" t="s">
        <v>79</v>
      </c>
      <c r="I540" s="173" t="s">
        <v>113</v>
      </c>
    </row>
    <row r="541" spans="1:9" ht="15" thickBot="1" x14ac:dyDescent="0.25">
      <c r="A541" s="74"/>
      <c r="B541" s="497" t="s">
        <v>52</v>
      </c>
      <c r="C541" s="498"/>
      <c r="D541" s="499"/>
      <c r="F541" s="497" t="s">
        <v>52</v>
      </c>
      <c r="G541" s="498"/>
      <c r="H541" s="498"/>
      <c r="I541" s="499"/>
    </row>
    <row r="542" spans="1:9" x14ac:dyDescent="0.2">
      <c r="A542" s="74"/>
      <c r="B542" s="188" t="s">
        <v>10</v>
      </c>
      <c r="C542" s="182">
        <v>12258000</v>
      </c>
      <c r="D542" s="189">
        <v>12258000</v>
      </c>
      <c r="F542" s="188" t="s">
        <v>10</v>
      </c>
      <c r="G542" s="182">
        <f>+MROUND(D542*1.083,1000)</f>
        <v>13275000</v>
      </c>
      <c r="H542" s="190">
        <f>(G542/D542)-1</f>
        <v>8.2966226138032395E-2</v>
      </c>
      <c r="I542" s="189">
        <f>+G542</f>
        <v>13275000</v>
      </c>
    </row>
    <row r="543" spans="1:9" x14ac:dyDescent="0.2">
      <c r="A543" s="74"/>
      <c r="B543" s="66" t="s">
        <v>11</v>
      </c>
      <c r="C543" s="21">
        <v>12258000</v>
      </c>
      <c r="D543" s="22">
        <v>12258000</v>
      </c>
      <c r="F543" s="66" t="s">
        <v>11</v>
      </c>
      <c r="G543" s="21">
        <f>+G542</f>
        <v>13275000</v>
      </c>
      <c r="H543" s="29">
        <f>(G543/D542)-1</f>
        <v>8.2966226138032395E-2</v>
      </c>
      <c r="I543" s="22">
        <f>+G542</f>
        <v>13275000</v>
      </c>
    </row>
    <row r="544" spans="1:9" x14ac:dyDescent="0.2">
      <c r="A544" s="74"/>
      <c r="B544" s="66" t="s">
        <v>12</v>
      </c>
      <c r="C544" s="21">
        <v>12258000</v>
      </c>
      <c r="D544" s="22">
        <v>12258000</v>
      </c>
      <c r="F544" s="66" t="s">
        <v>12</v>
      </c>
      <c r="G544" s="21">
        <f>+G543</f>
        <v>13275000</v>
      </c>
      <c r="H544" s="29">
        <f>(G544/D543)-1</f>
        <v>8.2966226138032395E-2</v>
      </c>
      <c r="I544" s="22">
        <f>+G543</f>
        <v>13275000</v>
      </c>
    </row>
    <row r="545" spans="1:9" x14ac:dyDescent="0.2">
      <c r="A545" s="74"/>
      <c r="B545" s="66" t="s">
        <v>13</v>
      </c>
      <c r="C545" s="21">
        <v>12152000</v>
      </c>
      <c r="D545" s="22">
        <v>12258000</v>
      </c>
      <c r="F545" s="66" t="s">
        <v>13</v>
      </c>
      <c r="G545" s="21">
        <f>+G544</f>
        <v>13275000</v>
      </c>
      <c r="H545" s="29">
        <f>(G545/D544)-1</f>
        <v>8.2966226138032395E-2</v>
      </c>
      <c r="I545" s="22">
        <f>+G544</f>
        <v>13275000</v>
      </c>
    </row>
    <row r="546" spans="1:9" x14ac:dyDescent="0.2">
      <c r="A546" s="74"/>
      <c r="B546" s="66" t="s">
        <v>14</v>
      </c>
      <c r="C546" s="21">
        <v>12152000</v>
      </c>
      <c r="D546" s="22">
        <v>12152000</v>
      </c>
      <c r="F546" s="66" t="s">
        <v>14</v>
      </c>
      <c r="G546" s="21">
        <f>+G545</f>
        <v>13275000</v>
      </c>
      <c r="H546" s="29">
        <f>(G546/D545)-1</f>
        <v>8.2966226138032395E-2</v>
      </c>
      <c r="I546" s="22">
        <f>+G545</f>
        <v>13275000</v>
      </c>
    </row>
    <row r="547" spans="1:9" ht="15" thickBot="1" x14ac:dyDescent="0.25">
      <c r="A547" s="74"/>
      <c r="B547" s="39" t="s">
        <v>15</v>
      </c>
      <c r="C547" s="40">
        <v>12152000</v>
      </c>
      <c r="D547" s="35">
        <v>12152000</v>
      </c>
      <c r="F547" s="39" t="s">
        <v>15</v>
      </c>
      <c r="G547" s="40">
        <f>+MROUND(D546*1.083,1000)</f>
        <v>13161000</v>
      </c>
      <c r="H547" s="193">
        <f>(G547/D546)-1</f>
        <v>8.3031599736668849E-2</v>
      </c>
      <c r="I547" s="35">
        <f>+G546</f>
        <v>13275000</v>
      </c>
    </row>
    <row r="548" spans="1:9" ht="15" thickBot="1" x14ac:dyDescent="0.25">
      <c r="A548" s="74"/>
      <c r="B548" s="477" t="s">
        <v>23</v>
      </c>
      <c r="C548" s="478"/>
      <c r="D548" s="479"/>
      <c r="F548" s="477" t="s">
        <v>23</v>
      </c>
      <c r="G548" s="478"/>
      <c r="H548" s="478"/>
      <c r="I548" s="479"/>
    </row>
    <row r="549" spans="1:9" x14ac:dyDescent="0.2">
      <c r="A549" s="74"/>
      <c r="B549" s="222" t="s">
        <v>10</v>
      </c>
      <c r="C549" s="174">
        <v>12258000</v>
      </c>
      <c r="D549" s="211">
        <v>12258000</v>
      </c>
      <c r="F549" s="188" t="s">
        <v>10</v>
      </c>
      <c r="G549" s="182">
        <f>+G542</f>
        <v>13275000</v>
      </c>
      <c r="H549" s="199">
        <f>(G549/D549)-1</f>
        <v>8.2966226138032395E-2</v>
      </c>
      <c r="I549" s="189">
        <f>+G549</f>
        <v>13275000</v>
      </c>
    </row>
    <row r="550" spans="1:9" x14ac:dyDescent="0.2">
      <c r="A550" s="74"/>
      <c r="B550" s="66" t="s">
        <v>11</v>
      </c>
      <c r="C550" s="21">
        <v>12258000</v>
      </c>
      <c r="D550" s="22">
        <v>12258000</v>
      </c>
      <c r="F550" s="66" t="s">
        <v>11</v>
      </c>
      <c r="G550" s="21">
        <f>+G543</f>
        <v>13275000</v>
      </c>
      <c r="H550" s="198">
        <f>(G550/D549)-1</f>
        <v>8.2966226138032395E-2</v>
      </c>
      <c r="I550" s="22">
        <f>+G549</f>
        <v>13275000</v>
      </c>
    </row>
    <row r="551" spans="1:9" x14ac:dyDescent="0.2">
      <c r="A551" s="74"/>
      <c r="B551" s="66" t="s">
        <v>12</v>
      </c>
      <c r="C551" s="21">
        <v>12258000</v>
      </c>
      <c r="D551" s="22">
        <v>12258000</v>
      </c>
      <c r="F551" s="66" t="s">
        <v>12</v>
      </c>
      <c r="G551" s="21">
        <f>+G544</f>
        <v>13275000</v>
      </c>
      <c r="H551" s="198">
        <f>(G551/D550)-1</f>
        <v>8.2966226138032395E-2</v>
      </c>
      <c r="I551" s="22">
        <f>+G550</f>
        <v>13275000</v>
      </c>
    </row>
    <row r="552" spans="1:9" x14ac:dyDescent="0.2">
      <c r="A552" s="74"/>
      <c r="B552" s="66" t="s">
        <v>13</v>
      </c>
      <c r="C552" s="276" t="s">
        <v>1</v>
      </c>
      <c r="D552" s="22">
        <v>12258000</v>
      </c>
      <c r="F552" s="66" t="s">
        <v>13</v>
      </c>
      <c r="G552" s="21">
        <f>+G545</f>
        <v>13275000</v>
      </c>
      <c r="H552" s="198">
        <f>(G552/D551)-1</f>
        <v>8.2966226138032395E-2</v>
      </c>
      <c r="I552" s="22">
        <f>+G551</f>
        <v>13275000</v>
      </c>
    </row>
    <row r="553" spans="1:9" x14ac:dyDescent="0.2">
      <c r="A553" s="74"/>
      <c r="B553" s="66" t="s">
        <v>14</v>
      </c>
      <c r="C553" s="276"/>
      <c r="D553" s="22"/>
      <c r="F553" s="66" t="s">
        <v>14</v>
      </c>
      <c r="G553" s="21">
        <f>+G546</f>
        <v>13275000</v>
      </c>
      <c r="H553" s="198">
        <f>(G553/D552)-1</f>
        <v>8.2966226138032395E-2</v>
      </c>
      <c r="I553" s="22">
        <f>+G552</f>
        <v>13275000</v>
      </c>
    </row>
    <row r="554" spans="1:9" ht="15" thickBot="1" x14ac:dyDescent="0.25">
      <c r="A554" s="74"/>
      <c r="B554" s="30" t="s">
        <v>15</v>
      </c>
      <c r="C554" s="277"/>
      <c r="D554" s="25"/>
      <c r="F554" s="30" t="s">
        <v>15</v>
      </c>
      <c r="G554" s="277"/>
      <c r="H554" s="278"/>
      <c r="I554" s="25">
        <f>+G553</f>
        <v>13275000</v>
      </c>
    </row>
    <row r="555" spans="1:9" ht="15" thickBot="1" x14ac:dyDescent="0.25">
      <c r="A555" s="74"/>
      <c r="B555" s="44"/>
      <c r="C555" s="33"/>
      <c r="D555" s="33"/>
    </row>
    <row r="556" spans="1:9" ht="15.75" x14ac:dyDescent="0.25">
      <c r="A556" s="74"/>
      <c r="B556" s="421" t="s">
        <v>112</v>
      </c>
      <c r="C556" s="422"/>
      <c r="D556" s="423"/>
      <c r="F556" s="412" t="s">
        <v>112</v>
      </c>
      <c r="G556" s="413"/>
      <c r="H556" s="413"/>
      <c r="I556" s="414"/>
    </row>
    <row r="557" spans="1:9" x14ac:dyDescent="0.2">
      <c r="A557" s="74"/>
      <c r="B557" s="455" t="s">
        <v>83</v>
      </c>
      <c r="C557" s="409"/>
      <c r="D557" s="411"/>
      <c r="F557" s="415" t="s">
        <v>83</v>
      </c>
      <c r="G557" s="416"/>
      <c r="H557" s="416"/>
      <c r="I557" s="417"/>
    </row>
    <row r="558" spans="1:9" x14ac:dyDescent="0.2">
      <c r="A558" s="74"/>
      <c r="B558" s="401" t="s">
        <v>4</v>
      </c>
      <c r="C558" s="409" t="s">
        <v>5</v>
      </c>
      <c r="D558" s="411"/>
      <c r="F558" s="401" t="s">
        <v>4</v>
      </c>
      <c r="G558" s="409" t="s">
        <v>5</v>
      </c>
      <c r="H558" s="410"/>
      <c r="I558" s="411"/>
    </row>
    <row r="559" spans="1:9" ht="15" thickBot="1" x14ac:dyDescent="0.25">
      <c r="A559" s="74"/>
      <c r="B559" s="420"/>
      <c r="C559" s="234" t="s">
        <v>77</v>
      </c>
      <c r="D559" s="235" t="s">
        <v>113</v>
      </c>
      <c r="F559" s="420"/>
      <c r="G559" s="234" t="s">
        <v>77</v>
      </c>
      <c r="H559" s="191" t="s">
        <v>79</v>
      </c>
      <c r="I559" s="235" t="s">
        <v>113</v>
      </c>
    </row>
    <row r="560" spans="1:9" ht="15" thickBot="1" x14ac:dyDescent="0.25">
      <c r="A560" s="74"/>
      <c r="B560" s="471" t="s">
        <v>31</v>
      </c>
      <c r="C560" s="472"/>
      <c r="D560" s="473"/>
      <c r="F560" s="471" t="s">
        <v>31</v>
      </c>
      <c r="G560" s="472"/>
      <c r="H560" s="472"/>
      <c r="I560" s="473"/>
    </row>
    <row r="561" spans="1:9" x14ac:dyDescent="0.2">
      <c r="A561" s="74"/>
      <c r="B561" s="188" t="s">
        <v>10</v>
      </c>
      <c r="C561" s="182">
        <v>10426000</v>
      </c>
      <c r="D561" s="189">
        <v>10426000</v>
      </c>
      <c r="F561" s="188" t="s">
        <v>66</v>
      </c>
      <c r="G561" s="182">
        <f>+MROUND(D561*1.083,1000)</f>
        <v>11291000</v>
      </c>
      <c r="H561" s="190">
        <f>(G561/D561)-1</f>
        <v>8.2965662766161463E-2</v>
      </c>
      <c r="I561" s="189"/>
    </row>
    <row r="562" spans="1:9" ht="15" thickBot="1" x14ac:dyDescent="0.25">
      <c r="A562" s="74"/>
      <c r="B562" s="66" t="s">
        <v>11</v>
      </c>
      <c r="C562" s="21">
        <v>10426000</v>
      </c>
      <c r="D562" s="22">
        <v>10426000</v>
      </c>
      <c r="F562" s="30" t="s">
        <v>66</v>
      </c>
      <c r="G562" s="24"/>
      <c r="H562" s="175"/>
      <c r="I562" s="25">
        <f>+G561</f>
        <v>11291000</v>
      </c>
    </row>
    <row r="563" spans="1:9" x14ac:dyDescent="0.2">
      <c r="A563" s="74"/>
      <c r="B563" s="66" t="s">
        <v>12</v>
      </c>
      <c r="C563" s="21">
        <v>10426000</v>
      </c>
      <c r="D563" s="22">
        <v>10426000</v>
      </c>
    </row>
    <row r="564" spans="1:9" ht="15" thickBot="1" x14ac:dyDescent="0.25">
      <c r="A564" s="74"/>
      <c r="B564" s="39" t="s">
        <v>13</v>
      </c>
      <c r="C564" s="40">
        <v>10277000</v>
      </c>
      <c r="D564" s="35">
        <v>10426000</v>
      </c>
    </row>
    <row r="565" spans="1:9" ht="15" thickBot="1" x14ac:dyDescent="0.25">
      <c r="A565" s="74"/>
      <c r="B565" s="471" t="s">
        <v>23</v>
      </c>
      <c r="C565" s="472"/>
      <c r="D565" s="473"/>
    </row>
    <row r="566" spans="1:9" x14ac:dyDescent="0.2">
      <c r="A566" s="74"/>
      <c r="B566" s="188" t="s">
        <v>10</v>
      </c>
      <c r="C566" s="182">
        <v>10426000</v>
      </c>
      <c r="D566" s="189">
        <v>10426000</v>
      </c>
    </row>
    <row r="567" spans="1:9" x14ac:dyDescent="0.2">
      <c r="A567" s="74"/>
      <c r="B567" s="66" t="s">
        <v>11</v>
      </c>
      <c r="C567" s="21">
        <v>10426000</v>
      </c>
      <c r="D567" s="22">
        <v>10426000</v>
      </c>
    </row>
    <row r="568" spans="1:9" x14ac:dyDescent="0.2">
      <c r="A568" s="74"/>
      <c r="B568" s="66" t="s">
        <v>12</v>
      </c>
      <c r="C568" s="21">
        <v>10426000</v>
      </c>
      <c r="D568" s="22">
        <v>10426000</v>
      </c>
    </row>
    <row r="569" spans="1:9" ht="15" thickBot="1" x14ac:dyDescent="0.25">
      <c r="A569" s="74"/>
      <c r="B569" s="30" t="s">
        <v>13</v>
      </c>
      <c r="C569" s="277" t="s">
        <v>1</v>
      </c>
      <c r="D569" s="25">
        <v>10426000</v>
      </c>
    </row>
    <row r="570" spans="1:9" ht="15" thickBot="1" x14ac:dyDescent="0.25">
      <c r="A570" s="74"/>
      <c r="B570" s="44"/>
      <c r="C570" s="33"/>
      <c r="D570" s="33"/>
    </row>
    <row r="571" spans="1:9" ht="15.75" x14ac:dyDescent="0.25">
      <c r="A571" s="74"/>
      <c r="B571" s="452" t="s">
        <v>114</v>
      </c>
      <c r="C571" s="453"/>
      <c r="D571" s="454"/>
      <c r="F571" s="452" t="s">
        <v>114</v>
      </c>
      <c r="G571" s="453"/>
      <c r="H571" s="453"/>
      <c r="I571" s="454"/>
    </row>
    <row r="572" spans="1:9" x14ac:dyDescent="0.2">
      <c r="A572" s="74"/>
      <c r="B572" s="455" t="s">
        <v>81</v>
      </c>
      <c r="C572" s="409"/>
      <c r="D572" s="411"/>
      <c r="F572" s="455" t="s">
        <v>81</v>
      </c>
      <c r="G572" s="409"/>
      <c r="H572" s="409"/>
      <c r="I572" s="411"/>
    </row>
    <row r="573" spans="1:9" x14ac:dyDescent="0.2">
      <c r="A573" s="74"/>
      <c r="B573" s="401" t="s">
        <v>4</v>
      </c>
      <c r="C573" s="409" t="s">
        <v>5</v>
      </c>
      <c r="D573" s="411"/>
      <c r="F573" s="401" t="s">
        <v>4</v>
      </c>
      <c r="G573" s="409" t="s">
        <v>5</v>
      </c>
      <c r="H573" s="409"/>
      <c r="I573" s="411"/>
    </row>
    <row r="574" spans="1:9" ht="15" thickBot="1" x14ac:dyDescent="0.25">
      <c r="A574" s="74"/>
      <c r="B574" s="420"/>
      <c r="C574" s="234" t="s">
        <v>77</v>
      </c>
      <c r="D574" s="235" t="s">
        <v>113</v>
      </c>
      <c r="F574" s="420"/>
      <c r="G574" s="234" t="s">
        <v>77</v>
      </c>
      <c r="H574" s="185" t="s">
        <v>79</v>
      </c>
      <c r="I574" s="235" t="s">
        <v>113</v>
      </c>
    </row>
    <row r="575" spans="1:9" x14ac:dyDescent="0.2">
      <c r="A575" s="74"/>
      <c r="B575" s="64" t="s">
        <v>10</v>
      </c>
      <c r="C575" s="174">
        <v>9553000</v>
      </c>
      <c r="D575" s="279"/>
      <c r="F575" s="181" t="s">
        <v>10</v>
      </c>
      <c r="G575" s="182">
        <f>+MROUND(D576*1.083,1000)</f>
        <v>10346000</v>
      </c>
      <c r="H575" s="199">
        <f>(G575/D576)-1</f>
        <v>8.3010572594996335E-2</v>
      </c>
      <c r="I575" s="189">
        <f>+G575</f>
        <v>10346000</v>
      </c>
    </row>
    <row r="576" spans="1:9" ht="15" thickBot="1" x14ac:dyDescent="0.25">
      <c r="A576" s="74"/>
      <c r="B576" s="23" t="s">
        <v>11</v>
      </c>
      <c r="C576" s="24"/>
      <c r="D576" s="25">
        <v>9553000</v>
      </c>
      <c r="F576" s="23" t="s">
        <v>11</v>
      </c>
      <c r="G576" s="24">
        <f>+D576</f>
        <v>9553000</v>
      </c>
      <c r="H576" s="31">
        <f>(G576/D576)-1</f>
        <v>0</v>
      </c>
      <c r="I576" s="25">
        <f>+G575</f>
        <v>10346000</v>
      </c>
    </row>
    <row r="577" spans="1:9" ht="15" thickBot="1" x14ac:dyDescent="0.25">
      <c r="A577" s="74"/>
      <c r="B577" s="44"/>
      <c r="C577" s="33"/>
      <c r="D577" s="33"/>
    </row>
    <row r="578" spans="1:9" ht="15.75" x14ac:dyDescent="0.25">
      <c r="A578" s="74"/>
      <c r="B578" s="430" t="s">
        <v>115</v>
      </c>
      <c r="C578" s="431"/>
      <c r="D578" s="432"/>
      <c r="F578" s="452" t="s">
        <v>115</v>
      </c>
      <c r="G578" s="453"/>
      <c r="H578" s="453"/>
      <c r="I578" s="454"/>
    </row>
    <row r="579" spans="1:9" x14ac:dyDescent="0.2">
      <c r="A579" s="74"/>
      <c r="B579" s="433" t="s">
        <v>25</v>
      </c>
      <c r="C579" s="434"/>
      <c r="D579" s="435"/>
      <c r="F579" s="455" t="s">
        <v>25</v>
      </c>
      <c r="G579" s="409"/>
      <c r="H579" s="409"/>
      <c r="I579" s="411"/>
    </row>
    <row r="580" spans="1:9" x14ac:dyDescent="0.2">
      <c r="A580" s="74"/>
      <c r="B580" s="446" t="s">
        <v>4</v>
      </c>
      <c r="C580" s="434" t="s">
        <v>5</v>
      </c>
      <c r="D580" s="435"/>
      <c r="F580" s="462" t="s">
        <v>4</v>
      </c>
      <c r="G580" s="409" t="s">
        <v>5</v>
      </c>
      <c r="H580" s="409"/>
      <c r="I580" s="411"/>
    </row>
    <row r="581" spans="1:9" ht="15" thickBot="1" x14ac:dyDescent="0.25">
      <c r="A581" s="74"/>
      <c r="B581" s="447"/>
      <c r="C581" s="68" t="s">
        <v>77</v>
      </c>
      <c r="D581" s="69" t="s">
        <v>78</v>
      </c>
      <c r="F581" s="463"/>
      <c r="G581" s="180" t="s">
        <v>77</v>
      </c>
      <c r="H581" s="185" t="s">
        <v>79</v>
      </c>
      <c r="I581" s="173" t="s">
        <v>113</v>
      </c>
    </row>
    <row r="582" spans="1:9" ht="15" thickBot="1" x14ac:dyDescent="0.25">
      <c r="A582" s="74"/>
      <c r="B582" s="427" t="s">
        <v>31</v>
      </c>
      <c r="C582" s="428"/>
      <c r="D582" s="429"/>
      <c r="F582" s="477" t="s">
        <v>31</v>
      </c>
      <c r="G582" s="478"/>
      <c r="H582" s="478"/>
      <c r="I582" s="479"/>
    </row>
    <row r="583" spans="1:9" x14ac:dyDescent="0.2">
      <c r="A583" s="74"/>
      <c r="B583" s="225" t="s">
        <v>10</v>
      </c>
      <c r="C583" s="95">
        <v>15268000</v>
      </c>
      <c r="D583" s="96">
        <v>15268000</v>
      </c>
      <c r="F583" s="64" t="s">
        <v>10</v>
      </c>
      <c r="G583" s="174">
        <f>+MROUND(D583*1.083,1000)</f>
        <v>16535000</v>
      </c>
      <c r="H583" s="210">
        <f>(G583/D583)-1</f>
        <v>8.2984018862981346E-2</v>
      </c>
      <c r="I583" s="211">
        <f>+G583</f>
        <v>16535000</v>
      </c>
    </row>
    <row r="584" spans="1:9" x14ac:dyDescent="0.2">
      <c r="A584" s="74"/>
      <c r="B584" s="63" t="s">
        <v>11</v>
      </c>
      <c r="C584" s="8">
        <v>14782000</v>
      </c>
      <c r="D584" s="9">
        <v>15268000</v>
      </c>
      <c r="F584" s="62" t="s">
        <v>11</v>
      </c>
      <c r="G584" s="21">
        <f>+G583</f>
        <v>16535000</v>
      </c>
      <c r="H584" s="198">
        <f t="shared" ref="H584:H590" si="17">(G584/D583)-1</f>
        <v>8.2984018862981346E-2</v>
      </c>
      <c r="I584" s="22">
        <f t="shared" ref="I584:I590" si="18">+G583</f>
        <v>16535000</v>
      </c>
    </row>
    <row r="585" spans="1:9" x14ac:dyDescent="0.2">
      <c r="A585" s="74"/>
      <c r="B585" s="63" t="s">
        <v>12</v>
      </c>
      <c r="C585" s="8">
        <v>14782000</v>
      </c>
      <c r="D585" s="9">
        <v>14782000</v>
      </c>
      <c r="F585" s="62" t="s">
        <v>12</v>
      </c>
      <c r="G585" s="21">
        <f>+G584</f>
        <v>16535000</v>
      </c>
      <c r="H585" s="198">
        <f t="shared" si="17"/>
        <v>8.2984018862981346E-2</v>
      </c>
      <c r="I585" s="22">
        <f t="shared" si="18"/>
        <v>16535000</v>
      </c>
    </row>
    <row r="586" spans="1:9" x14ac:dyDescent="0.2">
      <c r="A586" s="74"/>
      <c r="B586" s="63" t="s">
        <v>13</v>
      </c>
      <c r="C586" s="8">
        <v>14015000</v>
      </c>
      <c r="D586" s="9">
        <v>14782000</v>
      </c>
      <c r="F586" s="62" t="s">
        <v>13</v>
      </c>
      <c r="G586" s="21">
        <f>+MROUND(D585*1.083,1000)</f>
        <v>16009000</v>
      </c>
      <c r="H586" s="198">
        <f t="shared" si="17"/>
        <v>8.3006359085374015E-2</v>
      </c>
      <c r="I586" s="22">
        <f t="shared" si="18"/>
        <v>16535000</v>
      </c>
    </row>
    <row r="587" spans="1:9" x14ac:dyDescent="0.2">
      <c r="A587" s="74"/>
      <c r="B587" s="63" t="s">
        <v>14</v>
      </c>
      <c r="C587" s="8">
        <v>14015000</v>
      </c>
      <c r="D587" s="9">
        <v>14015000</v>
      </c>
      <c r="F587" s="62" t="s">
        <v>14</v>
      </c>
      <c r="G587" s="21">
        <f>+G586</f>
        <v>16009000</v>
      </c>
      <c r="H587" s="198">
        <f t="shared" si="17"/>
        <v>8.3006359085374015E-2</v>
      </c>
      <c r="I587" s="22">
        <f t="shared" si="18"/>
        <v>16009000</v>
      </c>
    </row>
    <row r="588" spans="1:9" x14ac:dyDescent="0.2">
      <c r="A588" s="74"/>
      <c r="B588" s="63" t="s">
        <v>15</v>
      </c>
      <c r="C588" s="8">
        <v>14015000</v>
      </c>
      <c r="D588" s="9">
        <v>14015000</v>
      </c>
      <c r="F588" s="62" t="s">
        <v>15</v>
      </c>
      <c r="G588" s="21">
        <f>+MROUND(D587*1.083,1000)</f>
        <v>15178000</v>
      </c>
      <c r="H588" s="198">
        <f t="shared" si="17"/>
        <v>8.2982518729932231E-2</v>
      </c>
      <c r="I588" s="22">
        <f t="shared" si="18"/>
        <v>16009000</v>
      </c>
    </row>
    <row r="589" spans="1:9" x14ac:dyDescent="0.2">
      <c r="A589" s="74"/>
      <c r="B589" s="63" t="s">
        <v>16</v>
      </c>
      <c r="C589" s="8">
        <v>14015000</v>
      </c>
      <c r="D589" s="9">
        <v>14015000</v>
      </c>
      <c r="F589" s="62" t="s">
        <v>16</v>
      </c>
      <c r="G589" s="21">
        <f>+G588</f>
        <v>15178000</v>
      </c>
      <c r="H589" s="198">
        <f t="shared" si="17"/>
        <v>8.2982518729932231E-2</v>
      </c>
      <c r="I589" s="22">
        <f t="shared" si="18"/>
        <v>15178000</v>
      </c>
    </row>
    <row r="590" spans="1:9" ht="15" thickBot="1" x14ac:dyDescent="0.25">
      <c r="A590" s="74"/>
      <c r="B590" s="26" t="s">
        <v>17</v>
      </c>
      <c r="C590" s="11">
        <v>14015000</v>
      </c>
      <c r="D590" s="12">
        <v>14015000</v>
      </c>
      <c r="F590" s="23" t="s">
        <v>17</v>
      </c>
      <c r="G590" s="24">
        <f>+G589</f>
        <v>15178000</v>
      </c>
      <c r="H590" s="31">
        <f t="shared" si="17"/>
        <v>8.2982518729932231E-2</v>
      </c>
      <c r="I590" s="25">
        <f t="shared" si="18"/>
        <v>15178000</v>
      </c>
    </row>
    <row r="591" spans="1:9" ht="15" thickBot="1" x14ac:dyDescent="0.25">
      <c r="A591" s="74"/>
      <c r="B591" s="506" t="s">
        <v>23</v>
      </c>
      <c r="C591" s="507"/>
      <c r="D591" s="508"/>
      <c r="F591" s="503" t="s">
        <v>23</v>
      </c>
      <c r="G591" s="504"/>
      <c r="H591" s="504"/>
      <c r="I591" s="505"/>
    </row>
    <row r="592" spans="1:9" x14ac:dyDescent="0.2">
      <c r="A592" s="74"/>
      <c r="B592" s="64" t="s">
        <v>10</v>
      </c>
      <c r="C592" s="95">
        <v>15268000</v>
      </c>
      <c r="D592" s="96">
        <v>15268000</v>
      </c>
      <c r="F592" s="64" t="s">
        <v>10</v>
      </c>
      <c r="G592" s="174">
        <f>+G583</f>
        <v>16535000</v>
      </c>
      <c r="H592" s="210">
        <f>(G592/D592)-1</f>
        <v>8.2984018862981346E-2</v>
      </c>
      <c r="I592" s="211">
        <f>+G592</f>
        <v>16535000</v>
      </c>
    </row>
    <row r="593" spans="1:9" x14ac:dyDescent="0.2">
      <c r="A593" s="74"/>
      <c r="B593" s="62" t="s">
        <v>11</v>
      </c>
      <c r="C593" s="8">
        <v>14782000</v>
      </c>
      <c r="D593" s="9">
        <v>15268000</v>
      </c>
      <c r="F593" s="62" t="s">
        <v>11</v>
      </c>
      <c r="G593" s="21">
        <f>+G584</f>
        <v>16535000</v>
      </c>
      <c r="H593" s="198">
        <f>(G593/D592)-1</f>
        <v>8.2984018862981346E-2</v>
      </c>
      <c r="I593" s="22">
        <f>+G592</f>
        <v>16535000</v>
      </c>
    </row>
    <row r="594" spans="1:9" x14ac:dyDescent="0.2">
      <c r="A594" s="74"/>
      <c r="B594" s="62" t="s">
        <v>12</v>
      </c>
      <c r="C594" s="8">
        <v>14782000</v>
      </c>
      <c r="D594" s="9">
        <v>14782000</v>
      </c>
      <c r="F594" s="62" t="s">
        <v>12</v>
      </c>
      <c r="G594" s="21">
        <f>+G585</f>
        <v>16535000</v>
      </c>
      <c r="H594" s="198">
        <f>(G594/D593)-1</f>
        <v>8.2984018862981346E-2</v>
      </c>
      <c r="I594" s="22">
        <f>+G593</f>
        <v>16535000</v>
      </c>
    </row>
    <row r="595" spans="1:9" x14ac:dyDescent="0.2">
      <c r="A595" s="74"/>
      <c r="B595" s="62" t="s">
        <v>13</v>
      </c>
      <c r="C595" s="280" t="s">
        <v>1</v>
      </c>
      <c r="D595" s="9">
        <v>14782000</v>
      </c>
      <c r="F595" s="62" t="s">
        <v>13</v>
      </c>
      <c r="G595" s="21">
        <f>+G586</f>
        <v>16009000</v>
      </c>
      <c r="H595" s="198">
        <f>(G595/D594)-1</f>
        <v>8.3006359085374015E-2</v>
      </c>
      <c r="I595" s="22">
        <f>+G594</f>
        <v>16535000</v>
      </c>
    </row>
    <row r="596" spans="1:9" x14ac:dyDescent="0.2">
      <c r="A596" s="74"/>
      <c r="B596" s="62" t="s">
        <v>14</v>
      </c>
      <c r="C596" s="280"/>
      <c r="D596" s="9"/>
      <c r="F596" s="62" t="s">
        <v>14</v>
      </c>
      <c r="G596" s="21">
        <f>+G587</f>
        <v>16009000</v>
      </c>
      <c r="H596" s="198">
        <f>(G596/D595)-1</f>
        <v>8.3006359085374015E-2</v>
      </c>
      <c r="I596" s="22">
        <f>+G595</f>
        <v>16009000</v>
      </c>
    </row>
    <row r="597" spans="1:9" ht="15" thickBot="1" x14ac:dyDescent="0.25">
      <c r="A597" s="74"/>
      <c r="B597" s="23" t="s">
        <v>15</v>
      </c>
      <c r="C597" s="281"/>
      <c r="D597" s="12"/>
      <c r="F597" s="23" t="s">
        <v>15</v>
      </c>
      <c r="G597" s="277"/>
      <c r="H597" s="278"/>
      <c r="I597" s="25">
        <f>+G596</f>
        <v>16009000</v>
      </c>
    </row>
    <row r="598" spans="1:9" ht="15" thickBot="1" x14ac:dyDescent="0.25">
      <c r="A598" s="74"/>
      <c r="B598" s="427" t="s">
        <v>32</v>
      </c>
      <c r="C598" s="428"/>
      <c r="D598" s="429"/>
      <c r="F598" s="480" t="s">
        <v>188</v>
      </c>
      <c r="G598" s="481"/>
      <c r="H598" s="481"/>
      <c r="I598" s="482"/>
    </row>
    <row r="599" spans="1:9" x14ac:dyDescent="0.2">
      <c r="A599" s="74"/>
      <c r="B599" s="225" t="s">
        <v>10</v>
      </c>
      <c r="C599" s="95">
        <v>15268000</v>
      </c>
      <c r="D599" s="96">
        <v>15268000</v>
      </c>
      <c r="F599" s="225" t="s">
        <v>10</v>
      </c>
      <c r="G599" s="95">
        <f>+G583</f>
        <v>16535000</v>
      </c>
      <c r="H599" s="226">
        <f>(G599/D600)-1</f>
        <v>8.2984018862981346E-2</v>
      </c>
      <c r="I599" s="96">
        <f>+G599</f>
        <v>16535000</v>
      </c>
    </row>
    <row r="600" spans="1:9" x14ac:dyDescent="0.2">
      <c r="A600" s="74"/>
      <c r="B600" s="63" t="s">
        <v>11</v>
      </c>
      <c r="C600" s="8" t="s">
        <v>1</v>
      </c>
      <c r="D600" s="9">
        <v>15268000</v>
      </c>
      <c r="F600" s="63" t="s">
        <v>11</v>
      </c>
      <c r="G600" s="8">
        <f>+G584</f>
        <v>16535000</v>
      </c>
      <c r="H600" s="200">
        <f>(G600/D599)-1</f>
        <v>8.2984018862981346E-2</v>
      </c>
      <c r="I600" s="9">
        <f>+G599</f>
        <v>16535000</v>
      </c>
    </row>
    <row r="601" spans="1:9" x14ac:dyDescent="0.2">
      <c r="A601" s="74"/>
      <c r="B601" s="63" t="s">
        <v>12</v>
      </c>
      <c r="C601" s="8"/>
      <c r="D601" s="9"/>
      <c r="F601" s="63" t="s">
        <v>12</v>
      </c>
      <c r="G601" s="8">
        <f>+G585</f>
        <v>16535000</v>
      </c>
      <c r="H601" s="200">
        <f>(G601/D600)-1</f>
        <v>8.2984018862981346E-2</v>
      </c>
      <c r="I601" s="9">
        <f>+G600</f>
        <v>16535000</v>
      </c>
    </row>
    <row r="602" spans="1:9" ht="15" thickBot="1" x14ac:dyDescent="0.25">
      <c r="A602" s="74"/>
      <c r="B602" s="26" t="s">
        <v>13</v>
      </c>
      <c r="C602" s="11"/>
      <c r="D602" s="12"/>
      <c r="F602" s="26" t="s">
        <v>13</v>
      </c>
      <c r="G602" s="11"/>
      <c r="H602" s="201"/>
      <c r="I602" s="12">
        <f>+G601</f>
        <v>16535000</v>
      </c>
    </row>
    <row r="603" spans="1:9" ht="15" thickBot="1" x14ac:dyDescent="0.25">
      <c r="A603" s="74"/>
      <c r="B603" s="44"/>
      <c r="C603" s="33"/>
      <c r="D603" s="33"/>
    </row>
    <row r="604" spans="1:9" ht="15.75" x14ac:dyDescent="0.25">
      <c r="A604" s="74"/>
      <c r="B604" s="500" t="s">
        <v>116</v>
      </c>
      <c r="C604" s="501"/>
      <c r="D604" s="502"/>
      <c r="F604" s="412" t="s">
        <v>116</v>
      </c>
      <c r="G604" s="413"/>
      <c r="H604" s="413"/>
      <c r="I604" s="414"/>
    </row>
    <row r="605" spans="1:9" x14ac:dyDescent="0.2">
      <c r="A605" s="74"/>
      <c r="B605" s="433" t="s">
        <v>83</v>
      </c>
      <c r="C605" s="434"/>
      <c r="D605" s="435"/>
      <c r="F605" s="415" t="s">
        <v>83</v>
      </c>
      <c r="G605" s="416"/>
      <c r="H605" s="416"/>
      <c r="I605" s="417"/>
    </row>
    <row r="606" spans="1:9" x14ac:dyDescent="0.2">
      <c r="A606" s="74"/>
      <c r="B606" s="418" t="s">
        <v>4</v>
      </c>
      <c r="C606" s="434" t="s">
        <v>5</v>
      </c>
      <c r="D606" s="435"/>
      <c r="F606" s="401" t="s">
        <v>4</v>
      </c>
      <c r="G606" s="409" t="s">
        <v>5</v>
      </c>
      <c r="H606" s="410"/>
      <c r="I606" s="411"/>
    </row>
    <row r="607" spans="1:9" ht="15" thickBot="1" x14ac:dyDescent="0.25">
      <c r="A607" s="74"/>
      <c r="B607" s="419"/>
      <c r="C607" s="237" t="s">
        <v>77</v>
      </c>
      <c r="D607" s="238" t="s">
        <v>113</v>
      </c>
      <c r="F607" s="420"/>
      <c r="G607" s="234" t="s">
        <v>77</v>
      </c>
      <c r="H607" s="191" t="s">
        <v>79</v>
      </c>
      <c r="I607" s="235" t="s">
        <v>113</v>
      </c>
    </row>
    <row r="608" spans="1:9" ht="15" thickBot="1" x14ac:dyDescent="0.25">
      <c r="A608" s="74"/>
      <c r="B608" s="480" t="s">
        <v>31</v>
      </c>
      <c r="C608" s="481"/>
      <c r="D608" s="482"/>
      <c r="F608" s="471" t="s">
        <v>31</v>
      </c>
      <c r="G608" s="472"/>
      <c r="H608" s="472"/>
      <c r="I608" s="473"/>
    </row>
    <row r="609" spans="1:9" x14ac:dyDescent="0.2">
      <c r="A609" s="74"/>
      <c r="B609" s="101" t="s">
        <v>10</v>
      </c>
      <c r="C609" s="42">
        <v>12311000</v>
      </c>
      <c r="D609" s="43">
        <v>12311000</v>
      </c>
      <c r="F609" s="188" t="s">
        <v>66</v>
      </c>
      <c r="G609" s="182">
        <f>+MROUND(D609*1.083,1000)</f>
        <v>13333000</v>
      </c>
      <c r="H609" s="190">
        <f>(G609/D609)-1</f>
        <v>8.3015189667776879E-2</v>
      </c>
      <c r="I609" s="189"/>
    </row>
    <row r="610" spans="1:9" ht="15" thickBot="1" x14ac:dyDescent="0.25">
      <c r="A610" s="74"/>
      <c r="B610" s="61" t="s">
        <v>11</v>
      </c>
      <c r="C610" s="8">
        <v>12311000</v>
      </c>
      <c r="D610" s="9">
        <v>12311000</v>
      </c>
      <c r="F610" s="30" t="s">
        <v>66</v>
      </c>
      <c r="G610" s="24"/>
      <c r="H610" s="175"/>
      <c r="I610" s="25">
        <f>+G609</f>
        <v>13333000</v>
      </c>
    </row>
    <row r="611" spans="1:9" x14ac:dyDescent="0.2">
      <c r="A611" s="74"/>
      <c r="B611" s="61" t="s">
        <v>12</v>
      </c>
      <c r="C611" s="8">
        <v>12311000</v>
      </c>
      <c r="D611" s="9">
        <v>12311000</v>
      </c>
    </row>
    <row r="612" spans="1:9" ht="15" thickBot="1" x14ac:dyDescent="0.25">
      <c r="A612" s="74"/>
      <c r="B612" s="128" t="s">
        <v>13</v>
      </c>
      <c r="C612" s="50">
        <v>12152000</v>
      </c>
      <c r="D612" s="51">
        <v>12311000</v>
      </c>
    </row>
    <row r="613" spans="1:9" ht="15" thickBot="1" x14ac:dyDescent="0.25">
      <c r="A613" s="74"/>
      <c r="B613" s="480" t="s">
        <v>23</v>
      </c>
      <c r="C613" s="481"/>
      <c r="D613" s="482"/>
    </row>
    <row r="614" spans="1:9" x14ac:dyDescent="0.2">
      <c r="A614" s="74"/>
      <c r="B614" s="101" t="s">
        <v>10</v>
      </c>
      <c r="C614" s="42">
        <v>12311000</v>
      </c>
      <c r="D614" s="43">
        <v>12311000</v>
      </c>
    </row>
    <row r="615" spans="1:9" x14ac:dyDescent="0.2">
      <c r="A615" s="74"/>
      <c r="B615" s="61" t="s">
        <v>11</v>
      </c>
      <c r="C615" s="8">
        <v>12311000</v>
      </c>
      <c r="D615" s="9">
        <v>12311000</v>
      </c>
    </row>
    <row r="616" spans="1:9" x14ac:dyDescent="0.2">
      <c r="A616" s="74"/>
      <c r="B616" s="61" t="s">
        <v>12</v>
      </c>
      <c r="C616" s="8">
        <v>12311000</v>
      </c>
      <c r="D616" s="9">
        <v>12311000</v>
      </c>
    </row>
    <row r="617" spans="1:9" ht="15" thickBot="1" x14ac:dyDescent="0.25">
      <c r="A617" s="74"/>
      <c r="B617" s="13" t="s">
        <v>13</v>
      </c>
      <c r="C617" s="281" t="s">
        <v>1</v>
      </c>
      <c r="D617" s="12">
        <v>12311000</v>
      </c>
    </row>
    <row r="618" spans="1:9" ht="15" thickBot="1" x14ac:dyDescent="0.25">
      <c r="A618" s="74"/>
      <c r="B618" s="44"/>
      <c r="C618" s="33"/>
      <c r="D618" s="33"/>
    </row>
    <row r="619" spans="1:9" ht="15.75" x14ac:dyDescent="0.25">
      <c r="A619" s="74"/>
      <c r="B619" s="452" t="s">
        <v>117</v>
      </c>
      <c r="C619" s="453"/>
      <c r="D619" s="454"/>
      <c r="F619" s="452" t="s">
        <v>117</v>
      </c>
      <c r="G619" s="453"/>
      <c r="H619" s="453"/>
      <c r="I619" s="454"/>
    </row>
    <row r="620" spans="1:9" x14ac:dyDescent="0.2">
      <c r="A620" s="74"/>
      <c r="B620" s="455" t="s">
        <v>25</v>
      </c>
      <c r="C620" s="409"/>
      <c r="D620" s="411"/>
      <c r="F620" s="455" t="s">
        <v>25</v>
      </c>
      <c r="G620" s="409"/>
      <c r="H620" s="409"/>
      <c r="I620" s="411"/>
    </row>
    <row r="621" spans="1:9" x14ac:dyDescent="0.2">
      <c r="A621" s="74"/>
      <c r="B621" s="462" t="s">
        <v>4</v>
      </c>
      <c r="C621" s="409" t="s">
        <v>5</v>
      </c>
      <c r="D621" s="411"/>
      <c r="F621" s="462" t="s">
        <v>4</v>
      </c>
      <c r="G621" s="409" t="s">
        <v>5</v>
      </c>
      <c r="H621" s="409"/>
      <c r="I621" s="411"/>
    </row>
    <row r="622" spans="1:9" ht="15" thickBot="1" x14ac:dyDescent="0.25">
      <c r="A622" s="74"/>
      <c r="B622" s="463"/>
      <c r="C622" s="180" t="s">
        <v>77</v>
      </c>
      <c r="D622" s="173" t="s">
        <v>78</v>
      </c>
      <c r="F622" s="463"/>
      <c r="G622" s="180" t="s">
        <v>77</v>
      </c>
      <c r="H622" s="185" t="s">
        <v>79</v>
      </c>
      <c r="I622" s="173" t="s">
        <v>113</v>
      </c>
    </row>
    <row r="623" spans="1:9" ht="15" thickBot="1" x14ac:dyDescent="0.25">
      <c r="A623" s="74"/>
      <c r="B623" s="497" t="s">
        <v>52</v>
      </c>
      <c r="C623" s="498"/>
      <c r="D623" s="499"/>
      <c r="F623" s="497" t="s">
        <v>52</v>
      </c>
      <c r="G623" s="498"/>
      <c r="H623" s="498"/>
      <c r="I623" s="499"/>
    </row>
    <row r="624" spans="1:9" x14ac:dyDescent="0.2">
      <c r="A624" s="74"/>
      <c r="B624" s="181" t="s">
        <v>10</v>
      </c>
      <c r="C624" s="182">
        <v>12639000</v>
      </c>
      <c r="D624" s="189">
        <v>12639000</v>
      </c>
      <c r="F624" s="181" t="s">
        <v>10</v>
      </c>
      <c r="G624" s="182">
        <f>+MROUND(D624*1.083,1000)</f>
        <v>13688000</v>
      </c>
      <c r="H624" s="199">
        <f>(G624/D624)-1</f>
        <v>8.2997072553208318E-2</v>
      </c>
      <c r="I624" s="189">
        <f>+G624</f>
        <v>13688000</v>
      </c>
    </row>
    <row r="625" spans="1:9" x14ac:dyDescent="0.2">
      <c r="A625" s="74"/>
      <c r="B625" s="62" t="s">
        <v>11</v>
      </c>
      <c r="C625" s="21">
        <v>12237000</v>
      </c>
      <c r="D625" s="22">
        <v>12639000</v>
      </c>
      <c r="F625" s="62" t="s">
        <v>11</v>
      </c>
      <c r="G625" s="21">
        <f>+G624</f>
        <v>13688000</v>
      </c>
      <c r="H625" s="198">
        <f t="shared" ref="H625:H631" si="19">(G625/D624)-1</f>
        <v>8.2997072553208318E-2</v>
      </c>
      <c r="I625" s="22">
        <f t="shared" ref="I625:I631" si="20">+G624</f>
        <v>13688000</v>
      </c>
    </row>
    <row r="626" spans="1:9" x14ac:dyDescent="0.2">
      <c r="A626" s="74"/>
      <c r="B626" s="62" t="s">
        <v>12</v>
      </c>
      <c r="C626" s="21">
        <v>12237000</v>
      </c>
      <c r="D626" s="22">
        <v>12237000</v>
      </c>
      <c r="F626" s="62" t="s">
        <v>12</v>
      </c>
      <c r="G626" s="21">
        <f>+G625</f>
        <v>13688000</v>
      </c>
      <c r="H626" s="198">
        <f t="shared" si="19"/>
        <v>8.2997072553208318E-2</v>
      </c>
      <c r="I626" s="22">
        <f t="shared" si="20"/>
        <v>13688000</v>
      </c>
    </row>
    <row r="627" spans="1:9" x14ac:dyDescent="0.2">
      <c r="A627" s="74"/>
      <c r="B627" s="62" t="s">
        <v>13</v>
      </c>
      <c r="C627" s="21">
        <v>12152000</v>
      </c>
      <c r="D627" s="22">
        <v>12237000</v>
      </c>
      <c r="F627" s="62" t="s">
        <v>13</v>
      </c>
      <c r="G627" s="21">
        <f>+MROUND(D626*1.083,1000)</f>
        <v>13253000</v>
      </c>
      <c r="H627" s="198">
        <f t="shared" si="19"/>
        <v>8.3026885674593487E-2</v>
      </c>
      <c r="I627" s="22">
        <f t="shared" si="20"/>
        <v>13688000</v>
      </c>
    </row>
    <row r="628" spans="1:9" x14ac:dyDescent="0.2">
      <c r="A628" s="74"/>
      <c r="B628" s="62" t="s">
        <v>14</v>
      </c>
      <c r="C628" s="21">
        <v>12152000</v>
      </c>
      <c r="D628" s="22">
        <v>12152000</v>
      </c>
      <c r="F628" s="62" t="s">
        <v>14</v>
      </c>
      <c r="G628" s="21">
        <f>+G627</f>
        <v>13253000</v>
      </c>
      <c r="H628" s="198">
        <f t="shared" si="19"/>
        <v>8.3026885674593487E-2</v>
      </c>
      <c r="I628" s="22">
        <f t="shared" si="20"/>
        <v>13253000</v>
      </c>
    </row>
    <row r="629" spans="1:9" x14ac:dyDescent="0.2">
      <c r="A629" s="74"/>
      <c r="B629" s="62" t="s">
        <v>15</v>
      </c>
      <c r="C629" s="21">
        <v>12152000</v>
      </c>
      <c r="D629" s="22">
        <v>12152000</v>
      </c>
      <c r="F629" s="62" t="s">
        <v>15</v>
      </c>
      <c r="G629" s="21">
        <f>+MROUND(D628*1.083,1000)</f>
        <v>13161000</v>
      </c>
      <c r="H629" s="198">
        <f t="shared" si="19"/>
        <v>8.3031599736668849E-2</v>
      </c>
      <c r="I629" s="22">
        <f t="shared" si="20"/>
        <v>13253000</v>
      </c>
    </row>
    <row r="630" spans="1:9" x14ac:dyDescent="0.2">
      <c r="A630" s="74"/>
      <c r="B630" s="62" t="s">
        <v>16</v>
      </c>
      <c r="C630" s="21">
        <v>12152000</v>
      </c>
      <c r="D630" s="22">
        <v>12152000</v>
      </c>
      <c r="F630" s="62" t="s">
        <v>16</v>
      </c>
      <c r="G630" s="21">
        <f>+G629</f>
        <v>13161000</v>
      </c>
      <c r="H630" s="198">
        <f t="shared" si="19"/>
        <v>8.3031599736668849E-2</v>
      </c>
      <c r="I630" s="22">
        <f t="shared" si="20"/>
        <v>13161000</v>
      </c>
    </row>
    <row r="631" spans="1:9" ht="15" thickBot="1" x14ac:dyDescent="0.25">
      <c r="A631" s="74"/>
      <c r="B631" s="168" t="s">
        <v>17</v>
      </c>
      <c r="C631" s="40">
        <v>12152000</v>
      </c>
      <c r="D631" s="35">
        <v>12152000</v>
      </c>
      <c r="F631" s="168" t="s">
        <v>17</v>
      </c>
      <c r="G631" s="40">
        <f>+G630</f>
        <v>13161000</v>
      </c>
      <c r="H631" s="228">
        <f t="shared" si="19"/>
        <v>8.3031599736668849E-2</v>
      </c>
      <c r="I631" s="35">
        <f t="shared" si="20"/>
        <v>13161000</v>
      </c>
    </row>
    <row r="632" spans="1:9" ht="15" thickBot="1" x14ac:dyDescent="0.25">
      <c r="A632" s="74"/>
      <c r="B632" s="477" t="s">
        <v>23</v>
      </c>
      <c r="C632" s="478"/>
      <c r="D632" s="479"/>
      <c r="F632" s="477" t="s">
        <v>23</v>
      </c>
      <c r="G632" s="478"/>
      <c r="H632" s="478"/>
      <c r="I632" s="479"/>
    </row>
    <row r="633" spans="1:9" x14ac:dyDescent="0.2">
      <c r="A633" s="74"/>
      <c r="B633" s="64" t="s">
        <v>10</v>
      </c>
      <c r="C633" s="174">
        <v>12639000</v>
      </c>
      <c r="D633" s="211">
        <v>12639000</v>
      </c>
      <c r="F633" s="181" t="s">
        <v>10</v>
      </c>
      <c r="G633" s="182">
        <f>+G624</f>
        <v>13688000</v>
      </c>
      <c r="H633" s="199">
        <f>(G633/D633)-1</f>
        <v>8.2997072553208318E-2</v>
      </c>
      <c r="I633" s="189">
        <f>+G633</f>
        <v>13688000</v>
      </c>
    </row>
    <row r="634" spans="1:9" x14ac:dyDescent="0.2">
      <c r="A634" s="74"/>
      <c r="B634" s="62" t="s">
        <v>11</v>
      </c>
      <c r="C634" s="21">
        <v>12237000</v>
      </c>
      <c r="D634" s="22">
        <v>12639000</v>
      </c>
      <c r="F634" s="62" t="s">
        <v>11</v>
      </c>
      <c r="G634" s="21">
        <f>+G625</f>
        <v>13688000</v>
      </c>
      <c r="H634" s="198">
        <f>(G634/D633)-1</f>
        <v>8.2997072553208318E-2</v>
      </c>
      <c r="I634" s="22">
        <f>+G633</f>
        <v>13688000</v>
      </c>
    </row>
    <row r="635" spans="1:9" x14ac:dyDescent="0.2">
      <c r="A635" s="74"/>
      <c r="B635" s="62" t="s">
        <v>12</v>
      </c>
      <c r="C635" s="21">
        <v>12237000</v>
      </c>
      <c r="D635" s="22">
        <v>12237000</v>
      </c>
      <c r="F635" s="62" t="s">
        <v>12</v>
      </c>
      <c r="G635" s="21">
        <f>+G626</f>
        <v>13688000</v>
      </c>
      <c r="H635" s="198">
        <f>(G635/D634)-1</f>
        <v>8.2997072553208318E-2</v>
      </c>
      <c r="I635" s="22">
        <f>+G634</f>
        <v>13688000</v>
      </c>
    </row>
    <row r="636" spans="1:9" x14ac:dyDescent="0.2">
      <c r="A636" s="74"/>
      <c r="B636" s="62" t="s">
        <v>13</v>
      </c>
      <c r="C636" s="280" t="s">
        <v>1</v>
      </c>
      <c r="D636" s="9">
        <v>12237000</v>
      </c>
      <c r="F636" s="62" t="s">
        <v>13</v>
      </c>
      <c r="G636" s="21">
        <f>+G627</f>
        <v>13253000</v>
      </c>
      <c r="H636" s="198">
        <f>(G636/D635)-1</f>
        <v>8.3026885674593487E-2</v>
      </c>
      <c r="I636" s="22">
        <f>+G635</f>
        <v>13688000</v>
      </c>
    </row>
    <row r="637" spans="1:9" x14ac:dyDescent="0.2">
      <c r="A637" s="74"/>
      <c r="B637" s="62" t="s">
        <v>14</v>
      </c>
      <c r="C637" s="280"/>
      <c r="D637" s="9"/>
      <c r="F637" s="62" t="s">
        <v>14</v>
      </c>
      <c r="G637" s="21">
        <f>+G628</f>
        <v>13253000</v>
      </c>
      <c r="H637" s="198">
        <f>(G637/D636)-1</f>
        <v>8.3026885674593487E-2</v>
      </c>
      <c r="I637" s="22">
        <f>+G636</f>
        <v>13253000</v>
      </c>
    </row>
    <row r="638" spans="1:9" ht="15" thickBot="1" x14ac:dyDescent="0.25">
      <c r="A638" s="74"/>
      <c r="B638" s="23" t="s">
        <v>15</v>
      </c>
      <c r="C638" s="281"/>
      <c r="D638" s="12"/>
      <c r="F638" s="23" t="s">
        <v>15</v>
      </c>
      <c r="G638" s="277"/>
      <c r="H638" s="278"/>
      <c r="I638" s="25">
        <f>+G637</f>
        <v>13253000</v>
      </c>
    </row>
    <row r="639" spans="1:9" ht="15" thickBot="1" x14ac:dyDescent="0.25">
      <c r="A639" s="74"/>
      <c r="B639" s="503" t="s">
        <v>32</v>
      </c>
      <c r="C639" s="504"/>
      <c r="D639" s="505"/>
      <c r="F639" s="480" t="s">
        <v>188</v>
      </c>
      <c r="G639" s="481"/>
      <c r="H639" s="481"/>
      <c r="I639" s="482"/>
    </row>
    <row r="640" spans="1:9" x14ac:dyDescent="0.2">
      <c r="A640" s="74"/>
      <c r="B640" s="225" t="s">
        <v>10</v>
      </c>
      <c r="C640" s="95">
        <v>12639000</v>
      </c>
      <c r="D640" s="96">
        <v>12639000</v>
      </c>
      <c r="F640" s="225" t="s">
        <v>10</v>
      </c>
      <c r="G640" s="95">
        <f>+G624</f>
        <v>13688000</v>
      </c>
      <c r="H640" s="226">
        <f>(G640/D641)-1</f>
        <v>8.2997072553208318E-2</v>
      </c>
      <c r="I640" s="96">
        <f>+G640</f>
        <v>13688000</v>
      </c>
    </row>
    <row r="641" spans="1:9" x14ac:dyDescent="0.2">
      <c r="A641" s="74"/>
      <c r="B641" s="63" t="s">
        <v>11</v>
      </c>
      <c r="C641" s="8" t="s">
        <v>1</v>
      </c>
      <c r="D641" s="9">
        <v>12639000</v>
      </c>
      <c r="F641" s="63" t="s">
        <v>11</v>
      </c>
      <c r="G641" s="8">
        <f>+G625</f>
        <v>13688000</v>
      </c>
      <c r="H641" s="200">
        <f>(G641/D640)-1</f>
        <v>8.2997072553208318E-2</v>
      </c>
      <c r="I641" s="9">
        <f>+G640</f>
        <v>13688000</v>
      </c>
    </row>
    <row r="642" spans="1:9" x14ac:dyDescent="0.2">
      <c r="A642" s="74"/>
      <c r="B642" s="63" t="s">
        <v>12</v>
      </c>
      <c r="C642" s="8"/>
      <c r="D642" s="9"/>
      <c r="F642" s="63" t="s">
        <v>12</v>
      </c>
      <c r="G642" s="8">
        <f>+G626</f>
        <v>13688000</v>
      </c>
      <c r="H642" s="200">
        <f>(G642/D641)-1</f>
        <v>8.2997072553208318E-2</v>
      </c>
      <c r="I642" s="9">
        <f>+G641</f>
        <v>13688000</v>
      </c>
    </row>
    <row r="643" spans="1:9" ht="15" thickBot="1" x14ac:dyDescent="0.25">
      <c r="A643" s="74"/>
      <c r="B643" s="26" t="s">
        <v>13</v>
      </c>
      <c r="C643" s="11"/>
      <c r="D643" s="12"/>
      <c r="F643" s="26" t="s">
        <v>13</v>
      </c>
      <c r="G643" s="11"/>
      <c r="H643" s="201"/>
      <c r="I643" s="12">
        <f>+G642</f>
        <v>13688000</v>
      </c>
    </row>
    <row r="644" spans="1:9" ht="15" thickBot="1" x14ac:dyDescent="0.25">
      <c r="A644" s="74"/>
      <c r="B644" s="44"/>
      <c r="C644" s="44"/>
      <c r="D644" s="44"/>
    </row>
    <row r="645" spans="1:9" ht="21" thickBot="1" x14ac:dyDescent="0.35">
      <c r="A645" s="74"/>
      <c r="B645" s="459" t="s">
        <v>118</v>
      </c>
      <c r="C645" s="460"/>
      <c r="D645" s="461"/>
      <c r="F645" s="493" t="s">
        <v>118</v>
      </c>
      <c r="G645" s="494"/>
      <c r="H645" s="495"/>
      <c r="I645" s="496"/>
    </row>
    <row r="646" spans="1:9" s="283" customFormat="1" ht="21" thickBot="1" x14ac:dyDescent="0.35">
      <c r="A646" s="87"/>
      <c r="B646" s="245"/>
      <c r="C646" s="246"/>
      <c r="D646" s="246"/>
      <c r="E646" s="282"/>
      <c r="F646" s="245"/>
      <c r="G646" s="245"/>
      <c r="H646" s="245"/>
      <c r="I646" s="245"/>
    </row>
    <row r="647" spans="1:9" ht="15.75" x14ac:dyDescent="0.25">
      <c r="A647" s="74"/>
      <c r="B647" s="452" t="s">
        <v>119</v>
      </c>
      <c r="C647" s="453"/>
      <c r="D647" s="454"/>
      <c r="F647" s="452" t="s">
        <v>119</v>
      </c>
      <c r="G647" s="453"/>
      <c r="H647" s="453"/>
      <c r="I647" s="454"/>
    </row>
    <row r="648" spans="1:9" x14ac:dyDescent="0.2">
      <c r="A648" s="74"/>
      <c r="B648" s="455" t="s">
        <v>120</v>
      </c>
      <c r="C648" s="409"/>
      <c r="D648" s="411"/>
      <c r="F648" s="455" t="s">
        <v>120</v>
      </c>
      <c r="G648" s="409"/>
      <c r="H648" s="409"/>
      <c r="I648" s="411"/>
    </row>
    <row r="649" spans="1:9" x14ac:dyDescent="0.2">
      <c r="A649" s="74"/>
      <c r="B649" s="418" t="s">
        <v>4</v>
      </c>
      <c r="C649" s="434" t="s">
        <v>5</v>
      </c>
      <c r="D649" s="435"/>
      <c r="F649" s="462" t="s">
        <v>4</v>
      </c>
      <c r="G649" s="409" t="s">
        <v>5</v>
      </c>
      <c r="H649" s="409"/>
      <c r="I649" s="411"/>
    </row>
    <row r="650" spans="1:9" ht="15" thickBot="1" x14ac:dyDescent="0.25">
      <c r="A650" s="74"/>
      <c r="B650" s="419"/>
      <c r="C650" s="68" t="s">
        <v>77</v>
      </c>
      <c r="D650" s="69" t="s">
        <v>78</v>
      </c>
      <c r="F650" s="463"/>
      <c r="G650" s="180" t="s">
        <v>77</v>
      </c>
      <c r="H650" s="185" t="s">
        <v>79</v>
      </c>
      <c r="I650" s="173" t="s">
        <v>113</v>
      </c>
    </row>
    <row r="651" spans="1:9" ht="15" thickBot="1" x14ac:dyDescent="0.25">
      <c r="A651" s="74"/>
      <c r="B651" s="240" t="s">
        <v>65</v>
      </c>
      <c r="C651" s="223">
        <v>6353000</v>
      </c>
      <c r="D651" s="224">
        <v>6353000</v>
      </c>
      <c r="F651" s="177" t="s">
        <v>65</v>
      </c>
      <c r="G651" s="178">
        <f>+MROUND(D651*1.083,1000)</f>
        <v>6880000</v>
      </c>
      <c r="H651" s="239">
        <f>(G651/D651)-1</f>
        <v>8.2952935620966395E-2</v>
      </c>
      <c r="I651" s="179">
        <f>+G651</f>
        <v>6880000</v>
      </c>
    </row>
    <row r="652" spans="1:9" ht="15" thickBot="1" x14ac:dyDescent="0.25">
      <c r="A652" s="74"/>
      <c r="B652" s="577"/>
      <c r="C652" s="578"/>
      <c r="D652" s="579"/>
    </row>
    <row r="653" spans="1:9" ht="15.75" x14ac:dyDescent="0.25">
      <c r="A653" s="74"/>
      <c r="B653" s="430" t="s">
        <v>121</v>
      </c>
      <c r="C653" s="431"/>
      <c r="D653" s="432"/>
      <c r="F653" s="452" t="s">
        <v>121</v>
      </c>
      <c r="G653" s="453"/>
      <c r="H653" s="453"/>
      <c r="I653" s="454"/>
    </row>
    <row r="654" spans="1:9" x14ac:dyDescent="0.2">
      <c r="A654" s="74"/>
      <c r="B654" s="433" t="s">
        <v>120</v>
      </c>
      <c r="C654" s="434"/>
      <c r="D654" s="435"/>
      <c r="F654" s="455" t="s">
        <v>120</v>
      </c>
      <c r="G654" s="409"/>
      <c r="H654" s="409"/>
      <c r="I654" s="411"/>
    </row>
    <row r="655" spans="1:9" x14ac:dyDescent="0.2">
      <c r="A655" s="74"/>
      <c r="B655" s="418" t="s">
        <v>4</v>
      </c>
      <c r="C655" s="434" t="s">
        <v>5</v>
      </c>
      <c r="D655" s="435"/>
      <c r="F655" s="462" t="s">
        <v>4</v>
      </c>
      <c r="G655" s="409" t="s">
        <v>5</v>
      </c>
      <c r="H655" s="409"/>
      <c r="I655" s="411"/>
    </row>
    <row r="656" spans="1:9" ht="15" thickBot="1" x14ac:dyDescent="0.25">
      <c r="A656" s="74"/>
      <c r="B656" s="419"/>
      <c r="C656" s="68" t="s">
        <v>77</v>
      </c>
      <c r="D656" s="69" t="s">
        <v>78</v>
      </c>
      <c r="F656" s="463"/>
      <c r="G656" s="180" t="s">
        <v>77</v>
      </c>
      <c r="H656" s="185" t="s">
        <v>79</v>
      </c>
      <c r="I656" s="173" t="s">
        <v>113</v>
      </c>
    </row>
    <row r="657" spans="1:9" ht="15" thickBot="1" x14ac:dyDescent="0.25">
      <c r="A657" s="74"/>
      <c r="B657" s="41" t="s">
        <v>65</v>
      </c>
      <c r="C657" s="42">
        <v>6071000</v>
      </c>
      <c r="D657" s="43">
        <v>6071000</v>
      </c>
      <c r="F657" s="241" t="s">
        <v>65</v>
      </c>
      <c r="G657" s="242">
        <f>+MROUND(D657*1.083,1000)</f>
        <v>6575000</v>
      </c>
      <c r="H657" s="243">
        <f>(G657/D657)-1</f>
        <v>8.3017624773513488E-2</v>
      </c>
      <c r="I657" s="244">
        <f>+G657</f>
        <v>6575000</v>
      </c>
    </row>
    <row r="658" spans="1:9" ht="15" thickBot="1" x14ac:dyDescent="0.25">
      <c r="A658" s="74"/>
      <c r="B658" s="490"/>
      <c r="C658" s="491"/>
      <c r="D658" s="492"/>
    </row>
    <row r="659" spans="1:9" ht="15.75" x14ac:dyDescent="0.25">
      <c r="A659" s="74"/>
      <c r="B659" s="430" t="s">
        <v>122</v>
      </c>
      <c r="C659" s="431"/>
      <c r="D659" s="432"/>
      <c r="F659" s="430" t="s">
        <v>122</v>
      </c>
      <c r="G659" s="431"/>
      <c r="H659" s="431"/>
      <c r="I659" s="432"/>
    </row>
    <row r="660" spans="1:9" x14ac:dyDescent="0.2">
      <c r="A660" s="74"/>
      <c r="B660" s="433" t="s">
        <v>81</v>
      </c>
      <c r="C660" s="434"/>
      <c r="D660" s="435"/>
      <c r="F660" s="433" t="s">
        <v>81</v>
      </c>
      <c r="G660" s="434"/>
      <c r="H660" s="434"/>
      <c r="I660" s="435"/>
    </row>
    <row r="661" spans="1:9" x14ac:dyDescent="0.2">
      <c r="A661" s="74"/>
      <c r="B661" s="418" t="s">
        <v>4</v>
      </c>
      <c r="C661" s="434" t="s">
        <v>5</v>
      </c>
      <c r="D661" s="435"/>
      <c r="F661" s="446" t="s">
        <v>4</v>
      </c>
      <c r="G661" s="434" t="s">
        <v>5</v>
      </c>
      <c r="H661" s="434"/>
      <c r="I661" s="435"/>
    </row>
    <row r="662" spans="1:9" ht="15" thickBot="1" x14ac:dyDescent="0.25">
      <c r="A662" s="74"/>
      <c r="B662" s="419"/>
      <c r="C662" s="68" t="s">
        <v>77</v>
      </c>
      <c r="D662" s="69" t="s">
        <v>78</v>
      </c>
      <c r="F662" s="447"/>
      <c r="G662" s="180" t="s">
        <v>77</v>
      </c>
      <c r="H662" s="185" t="s">
        <v>79</v>
      </c>
      <c r="I662" s="173" t="s">
        <v>113</v>
      </c>
    </row>
    <row r="663" spans="1:9" x14ac:dyDescent="0.2">
      <c r="A663" s="74"/>
      <c r="B663" s="41" t="s">
        <v>10</v>
      </c>
      <c r="C663" s="42">
        <v>5292000</v>
      </c>
      <c r="D663" s="43">
        <v>5292000</v>
      </c>
      <c r="F663" s="41" t="s">
        <v>10</v>
      </c>
      <c r="G663" s="182">
        <f>+MROUND(D663*1.083,1000)</f>
        <v>5731000</v>
      </c>
      <c r="H663" s="249">
        <f>(G663/D663)-1</f>
        <v>8.295540438397575E-2</v>
      </c>
      <c r="I663" s="189">
        <f>+G663</f>
        <v>5731000</v>
      </c>
    </row>
    <row r="664" spans="1:9" ht="15" thickBot="1" x14ac:dyDescent="0.25">
      <c r="A664" s="74"/>
      <c r="B664" s="26" t="s">
        <v>11</v>
      </c>
      <c r="C664" s="11">
        <v>5040000</v>
      </c>
      <c r="D664" s="12">
        <v>5292000</v>
      </c>
      <c r="F664" s="23" t="s">
        <v>11</v>
      </c>
      <c r="G664" s="24">
        <f>+D663</f>
        <v>5292000</v>
      </c>
      <c r="H664" s="248">
        <f>(G664/D663)-1</f>
        <v>0</v>
      </c>
      <c r="I664" s="25">
        <f>+G663</f>
        <v>5731000</v>
      </c>
    </row>
    <row r="665" spans="1:9" ht="15" thickBot="1" x14ac:dyDescent="0.25">
      <c r="A665" s="74"/>
      <c r="B665" s="490"/>
      <c r="C665" s="491"/>
      <c r="D665" s="492"/>
    </row>
    <row r="666" spans="1:9" ht="15.75" x14ac:dyDescent="0.25">
      <c r="A666" s="74"/>
      <c r="B666" s="430" t="s">
        <v>123</v>
      </c>
      <c r="C666" s="431"/>
      <c r="D666" s="432"/>
      <c r="F666" s="452" t="s">
        <v>123</v>
      </c>
      <c r="G666" s="453"/>
      <c r="H666" s="453"/>
      <c r="I666" s="454"/>
    </row>
    <row r="667" spans="1:9" x14ac:dyDescent="0.2">
      <c r="A667" s="74"/>
      <c r="B667" s="433" t="s">
        <v>81</v>
      </c>
      <c r="C667" s="434"/>
      <c r="D667" s="435"/>
      <c r="F667" s="455" t="s">
        <v>81</v>
      </c>
      <c r="G667" s="409"/>
      <c r="H667" s="409"/>
      <c r="I667" s="411"/>
    </row>
    <row r="668" spans="1:9" x14ac:dyDescent="0.2">
      <c r="A668" s="74"/>
      <c r="B668" s="418" t="s">
        <v>4</v>
      </c>
      <c r="C668" s="434" t="s">
        <v>5</v>
      </c>
      <c r="D668" s="435"/>
      <c r="F668" s="462" t="s">
        <v>4</v>
      </c>
      <c r="G668" s="409" t="s">
        <v>5</v>
      </c>
      <c r="H668" s="409"/>
      <c r="I668" s="411"/>
    </row>
    <row r="669" spans="1:9" ht="15" thickBot="1" x14ac:dyDescent="0.25">
      <c r="A669" s="74"/>
      <c r="B669" s="419"/>
      <c r="C669" s="68" t="s">
        <v>77</v>
      </c>
      <c r="D669" s="69" t="s">
        <v>78</v>
      </c>
      <c r="F669" s="463"/>
      <c r="G669" s="180" t="s">
        <v>77</v>
      </c>
      <c r="H669" s="185" t="s">
        <v>79</v>
      </c>
      <c r="I669" s="173" t="s">
        <v>113</v>
      </c>
    </row>
    <row r="670" spans="1:9" x14ac:dyDescent="0.2">
      <c r="A670" s="74"/>
      <c r="B670" s="41" t="s">
        <v>10</v>
      </c>
      <c r="C670" s="42">
        <v>4313000</v>
      </c>
      <c r="D670" s="43">
        <v>4313000</v>
      </c>
      <c r="F670" s="181" t="s">
        <v>10</v>
      </c>
      <c r="G670" s="182">
        <f>+MROUND(D670*1.083,1000)</f>
        <v>4671000</v>
      </c>
      <c r="H670" s="190">
        <f>(G670/D670)-1</f>
        <v>8.300486900069548E-2</v>
      </c>
      <c r="I670" s="189">
        <f>+G670</f>
        <v>4671000</v>
      </c>
    </row>
    <row r="671" spans="1:9" ht="15" thickBot="1" x14ac:dyDescent="0.25">
      <c r="A671" s="74"/>
      <c r="B671" s="23" t="s">
        <v>11</v>
      </c>
      <c r="C671" s="24">
        <v>4050000</v>
      </c>
      <c r="D671" s="25">
        <v>4313000</v>
      </c>
      <c r="F671" s="23" t="s">
        <v>11</v>
      </c>
      <c r="G671" s="24">
        <f>+D670</f>
        <v>4313000</v>
      </c>
      <c r="H671" s="175">
        <f>(G671/D670)-1</f>
        <v>0</v>
      </c>
      <c r="I671" s="25">
        <f>+G670</f>
        <v>4671000</v>
      </c>
    </row>
    <row r="672" spans="1:9" ht="15" thickBot="1" x14ac:dyDescent="0.25">
      <c r="A672" s="74"/>
      <c r="B672" s="574"/>
      <c r="C672" s="575"/>
      <c r="D672" s="576"/>
    </row>
    <row r="673" spans="1:9" ht="15.75" x14ac:dyDescent="0.25">
      <c r="A673" s="74"/>
      <c r="B673" s="430" t="s">
        <v>124</v>
      </c>
      <c r="C673" s="431"/>
      <c r="D673" s="432"/>
      <c r="F673" s="430" t="s">
        <v>124</v>
      </c>
      <c r="G673" s="431"/>
      <c r="H673" s="431"/>
      <c r="I673" s="432"/>
    </row>
    <row r="674" spans="1:9" x14ac:dyDescent="0.2">
      <c r="A674" s="74"/>
      <c r="B674" s="433" t="s">
        <v>120</v>
      </c>
      <c r="C674" s="434"/>
      <c r="D674" s="435"/>
      <c r="F674" s="433" t="s">
        <v>120</v>
      </c>
      <c r="G674" s="434"/>
      <c r="H674" s="434"/>
      <c r="I674" s="435"/>
    </row>
    <row r="675" spans="1:9" x14ac:dyDescent="0.2">
      <c r="A675" s="74"/>
      <c r="B675" s="418" t="s">
        <v>4</v>
      </c>
      <c r="C675" s="434" t="s">
        <v>5</v>
      </c>
      <c r="D675" s="435"/>
      <c r="F675" s="446" t="s">
        <v>4</v>
      </c>
      <c r="G675" s="434" t="s">
        <v>5</v>
      </c>
      <c r="H675" s="434"/>
      <c r="I675" s="435"/>
    </row>
    <row r="676" spans="1:9" ht="15" thickBot="1" x14ac:dyDescent="0.25">
      <c r="A676" s="74"/>
      <c r="B676" s="419"/>
      <c r="C676" s="68" t="s">
        <v>77</v>
      </c>
      <c r="D676" s="69" t="s">
        <v>78</v>
      </c>
      <c r="F676" s="447"/>
      <c r="G676" s="68" t="s">
        <v>77</v>
      </c>
      <c r="H676" s="185" t="s">
        <v>79</v>
      </c>
      <c r="I676" s="69" t="s">
        <v>113</v>
      </c>
    </row>
    <row r="677" spans="1:9" ht="15" thickBot="1" x14ac:dyDescent="0.25">
      <c r="A677" s="74"/>
      <c r="B677" s="172" t="s">
        <v>65</v>
      </c>
      <c r="C677" s="55">
        <v>6411000</v>
      </c>
      <c r="D677" s="56">
        <v>6411000</v>
      </c>
      <c r="F677" s="172" t="s">
        <v>65</v>
      </c>
      <c r="G677" s="178">
        <f>+MROUND(D677*1.083,1000)</f>
        <v>6943000</v>
      </c>
      <c r="H677" s="250">
        <f>(G677/D677)-1</f>
        <v>8.2982374044610729E-2</v>
      </c>
      <c r="I677" s="179">
        <f>+G677</f>
        <v>6943000</v>
      </c>
    </row>
    <row r="678" spans="1:9" ht="15" thickBot="1" x14ac:dyDescent="0.25">
      <c r="A678" s="74"/>
      <c r="B678" s="577"/>
      <c r="C678" s="578"/>
      <c r="D678" s="579"/>
    </row>
    <row r="679" spans="1:9" ht="15.75" x14ac:dyDescent="0.25">
      <c r="A679" s="74"/>
      <c r="B679" s="430" t="s">
        <v>125</v>
      </c>
      <c r="C679" s="431"/>
      <c r="D679" s="432"/>
      <c r="F679" s="464" t="s">
        <v>125</v>
      </c>
      <c r="G679" s="465"/>
      <c r="H679" s="465"/>
      <c r="I679" s="466"/>
    </row>
    <row r="680" spans="1:9" x14ac:dyDescent="0.2">
      <c r="A680" s="74"/>
      <c r="B680" s="433" t="s">
        <v>83</v>
      </c>
      <c r="C680" s="434"/>
      <c r="D680" s="435"/>
      <c r="F680" s="467" t="s">
        <v>83</v>
      </c>
      <c r="G680" s="468"/>
      <c r="H680" s="468"/>
      <c r="I680" s="469"/>
    </row>
    <row r="681" spans="1:9" x14ac:dyDescent="0.2">
      <c r="A681" s="74"/>
      <c r="B681" s="418" t="s">
        <v>4</v>
      </c>
      <c r="C681" s="434" t="s">
        <v>5</v>
      </c>
      <c r="D681" s="435"/>
      <c r="F681" s="418" t="s">
        <v>4</v>
      </c>
      <c r="G681" s="434" t="s">
        <v>5</v>
      </c>
      <c r="H681" s="470"/>
      <c r="I681" s="435"/>
    </row>
    <row r="682" spans="1:9" ht="15" thickBot="1" x14ac:dyDescent="0.25">
      <c r="A682" s="74"/>
      <c r="B682" s="419"/>
      <c r="C682" s="68" t="s">
        <v>77</v>
      </c>
      <c r="D682" s="69" t="s">
        <v>78</v>
      </c>
      <c r="F682" s="419"/>
      <c r="G682" s="180" t="s">
        <v>77</v>
      </c>
      <c r="H682" s="191" t="s">
        <v>79</v>
      </c>
      <c r="I682" s="173" t="s">
        <v>113</v>
      </c>
    </row>
    <row r="683" spans="1:9" ht="15" thickBot="1" x14ac:dyDescent="0.25">
      <c r="A683" s="74"/>
      <c r="B683" s="427" t="s">
        <v>31</v>
      </c>
      <c r="C683" s="428"/>
      <c r="D683" s="429"/>
      <c r="F683" s="471" t="s">
        <v>31</v>
      </c>
      <c r="G683" s="472"/>
      <c r="H683" s="472"/>
      <c r="I683" s="473"/>
    </row>
    <row r="684" spans="1:9" x14ac:dyDescent="0.2">
      <c r="A684" s="74"/>
      <c r="B684" s="41" t="s">
        <v>10</v>
      </c>
      <c r="C684" s="42">
        <v>7412000</v>
      </c>
      <c r="D684" s="43">
        <v>7412000</v>
      </c>
      <c r="F684" s="41" t="s">
        <v>66</v>
      </c>
      <c r="G684" s="269">
        <f>+MROUND(D684*1.083,1000)</f>
        <v>8027000</v>
      </c>
      <c r="H684" s="199">
        <f>(G684/D684)-1</f>
        <v>8.297355639503512E-2</v>
      </c>
      <c r="I684" s="189"/>
    </row>
    <row r="685" spans="1:9" ht="15" thickBot="1" x14ac:dyDescent="0.25">
      <c r="A685" s="74"/>
      <c r="B685" s="63" t="s">
        <v>11</v>
      </c>
      <c r="C685" s="267">
        <v>7412000</v>
      </c>
      <c r="D685" s="22">
        <v>7412000</v>
      </c>
      <c r="F685" s="26" t="s">
        <v>66</v>
      </c>
      <c r="G685" s="268"/>
      <c r="H685" s="31"/>
      <c r="I685" s="25">
        <f>+G684</f>
        <v>8027000</v>
      </c>
    </row>
    <row r="686" spans="1:9" x14ac:dyDescent="0.2">
      <c r="A686" s="74"/>
      <c r="B686" s="63" t="s">
        <v>12</v>
      </c>
      <c r="C686" s="267">
        <v>7412000</v>
      </c>
      <c r="D686" s="22">
        <v>7412000</v>
      </c>
    </row>
    <row r="687" spans="1:9" ht="15" thickBot="1" x14ac:dyDescent="0.25">
      <c r="A687" s="74"/>
      <c r="B687" s="49" t="s">
        <v>13</v>
      </c>
      <c r="C687" s="284" t="s">
        <v>126</v>
      </c>
      <c r="D687" s="35">
        <v>7412000</v>
      </c>
    </row>
    <row r="688" spans="1:9" ht="15" thickBot="1" x14ac:dyDescent="0.25">
      <c r="A688" s="74"/>
      <c r="B688" s="477" t="s">
        <v>23</v>
      </c>
      <c r="C688" s="478"/>
      <c r="D688" s="479"/>
    </row>
    <row r="689" spans="1:9" x14ac:dyDescent="0.2">
      <c r="A689" s="74"/>
      <c r="B689" s="41" t="s">
        <v>10</v>
      </c>
      <c r="C689" s="269">
        <v>7412000</v>
      </c>
      <c r="D689" s="189">
        <v>7412000</v>
      </c>
    </row>
    <row r="690" spans="1:9" x14ac:dyDescent="0.2">
      <c r="A690" s="74"/>
      <c r="B690" s="63" t="s">
        <v>11</v>
      </c>
      <c r="C690" s="267">
        <v>7412000</v>
      </c>
      <c r="D690" s="22">
        <v>7412000</v>
      </c>
    </row>
    <row r="691" spans="1:9" x14ac:dyDescent="0.2">
      <c r="A691" s="74"/>
      <c r="B691" s="63" t="s">
        <v>12</v>
      </c>
      <c r="C691" s="267">
        <v>7412000</v>
      </c>
      <c r="D691" s="22">
        <v>7412000</v>
      </c>
    </row>
    <row r="692" spans="1:9" ht="15" thickBot="1" x14ac:dyDescent="0.25">
      <c r="A692" s="74"/>
      <c r="B692" s="26" t="s">
        <v>13</v>
      </c>
      <c r="C692" s="285" t="s">
        <v>1</v>
      </c>
      <c r="D692" s="25">
        <v>7412000</v>
      </c>
    </row>
    <row r="693" spans="1:9" ht="15" thickBot="1" x14ac:dyDescent="0.25">
      <c r="A693" s="74"/>
      <c r="B693" s="52"/>
      <c r="C693" s="33"/>
      <c r="D693" s="33"/>
    </row>
    <row r="694" spans="1:9" ht="15.75" x14ac:dyDescent="0.25">
      <c r="A694" s="74"/>
      <c r="B694" s="430" t="s">
        <v>127</v>
      </c>
      <c r="C694" s="431"/>
      <c r="D694" s="432"/>
      <c r="F694" s="487" t="s">
        <v>127</v>
      </c>
      <c r="G694" s="488"/>
      <c r="H694" s="488"/>
      <c r="I694" s="489"/>
    </row>
    <row r="695" spans="1:9" x14ac:dyDescent="0.2">
      <c r="A695" s="74"/>
      <c r="B695" s="433" t="s">
        <v>83</v>
      </c>
      <c r="C695" s="434"/>
      <c r="D695" s="435"/>
      <c r="F695" s="467" t="s">
        <v>83</v>
      </c>
      <c r="G695" s="468"/>
      <c r="H695" s="468"/>
      <c r="I695" s="469"/>
    </row>
    <row r="696" spans="1:9" x14ac:dyDescent="0.2">
      <c r="A696" s="74"/>
      <c r="B696" s="418" t="s">
        <v>4</v>
      </c>
      <c r="C696" s="434" t="s">
        <v>5</v>
      </c>
      <c r="D696" s="435"/>
      <c r="F696" s="418" t="s">
        <v>4</v>
      </c>
      <c r="G696" s="434" t="s">
        <v>5</v>
      </c>
      <c r="H696" s="470"/>
      <c r="I696" s="435"/>
    </row>
    <row r="697" spans="1:9" ht="15" thickBot="1" x14ac:dyDescent="0.25">
      <c r="A697" s="74"/>
      <c r="B697" s="419"/>
      <c r="C697" s="68" t="s">
        <v>77</v>
      </c>
      <c r="D697" s="69" t="s">
        <v>78</v>
      </c>
      <c r="F697" s="419"/>
      <c r="G697" s="180" t="s">
        <v>77</v>
      </c>
      <c r="H697" s="191" t="s">
        <v>79</v>
      </c>
      <c r="I697" s="173" t="s">
        <v>113</v>
      </c>
    </row>
    <row r="698" spans="1:9" ht="15" thickBot="1" x14ac:dyDescent="0.25">
      <c r="A698" s="74"/>
      <c r="B698" s="427" t="s">
        <v>31</v>
      </c>
      <c r="C698" s="428"/>
      <c r="D698" s="429"/>
      <c r="F698" s="471" t="s">
        <v>31</v>
      </c>
      <c r="G698" s="472"/>
      <c r="H698" s="472"/>
      <c r="I698" s="473"/>
    </row>
    <row r="699" spans="1:9" x14ac:dyDescent="0.2">
      <c r="A699" s="74"/>
      <c r="B699" s="41" t="s">
        <v>10</v>
      </c>
      <c r="C699" s="42">
        <v>6507000</v>
      </c>
      <c r="D699" s="43">
        <v>6507000</v>
      </c>
      <c r="F699" s="41" t="s">
        <v>66</v>
      </c>
      <c r="G699" s="269">
        <f>+MROUND(D699*1.083,1000)</f>
        <v>7047000</v>
      </c>
      <c r="H699" s="252">
        <f>(G699/D699)-1</f>
        <v>8.2987551867219844E-2</v>
      </c>
      <c r="I699" s="189"/>
    </row>
    <row r="700" spans="1:9" ht="15" thickBot="1" x14ac:dyDescent="0.25">
      <c r="A700" s="74"/>
      <c r="B700" s="63" t="s">
        <v>11</v>
      </c>
      <c r="C700" s="267">
        <v>6507000</v>
      </c>
      <c r="D700" s="22">
        <v>6507000</v>
      </c>
      <c r="F700" s="26" t="s">
        <v>66</v>
      </c>
      <c r="G700" s="268"/>
      <c r="H700" s="251"/>
      <c r="I700" s="25">
        <f>+G699</f>
        <v>7047000</v>
      </c>
    </row>
    <row r="701" spans="1:9" x14ac:dyDescent="0.2">
      <c r="A701" s="74"/>
      <c r="B701" s="63" t="s">
        <v>12</v>
      </c>
      <c r="C701" s="267">
        <v>6507000</v>
      </c>
      <c r="D701" s="22">
        <v>6507000</v>
      </c>
    </row>
    <row r="702" spans="1:9" ht="15" thickBot="1" x14ac:dyDescent="0.25">
      <c r="A702" s="74"/>
      <c r="B702" s="49" t="s">
        <v>13</v>
      </c>
      <c r="C702" s="286" t="s">
        <v>128</v>
      </c>
      <c r="D702" s="35">
        <v>6507000</v>
      </c>
    </row>
    <row r="703" spans="1:9" ht="15" thickBot="1" x14ac:dyDescent="0.25">
      <c r="A703" s="74"/>
      <c r="B703" s="477" t="s">
        <v>23</v>
      </c>
      <c r="C703" s="478"/>
      <c r="D703" s="479"/>
    </row>
    <row r="704" spans="1:9" x14ac:dyDescent="0.2">
      <c r="A704" s="74"/>
      <c r="B704" s="41" t="s">
        <v>10</v>
      </c>
      <c r="C704" s="269">
        <v>6507000</v>
      </c>
      <c r="D704" s="189">
        <v>6507000</v>
      </c>
    </row>
    <row r="705" spans="1:9" x14ac:dyDescent="0.2">
      <c r="A705" s="74"/>
      <c r="B705" s="63" t="s">
        <v>11</v>
      </c>
      <c r="C705" s="267">
        <v>6507000</v>
      </c>
      <c r="D705" s="22">
        <v>6507000</v>
      </c>
    </row>
    <row r="706" spans="1:9" x14ac:dyDescent="0.2">
      <c r="A706" s="74"/>
      <c r="B706" s="63" t="s">
        <v>12</v>
      </c>
      <c r="C706" s="267">
        <v>6507000</v>
      </c>
      <c r="D706" s="22">
        <v>6507000</v>
      </c>
    </row>
    <row r="707" spans="1:9" ht="15" thickBot="1" x14ac:dyDescent="0.25">
      <c r="A707" s="74"/>
      <c r="B707" s="26" t="s">
        <v>13</v>
      </c>
      <c r="C707" s="268" t="s">
        <v>1</v>
      </c>
      <c r="D707" s="25">
        <v>6507000</v>
      </c>
    </row>
    <row r="708" spans="1:9" ht="15" thickBot="1" x14ac:dyDescent="0.25">
      <c r="A708" s="74"/>
      <c r="B708" s="52"/>
      <c r="C708" s="287"/>
      <c r="D708" s="33"/>
    </row>
    <row r="709" spans="1:9" ht="15.75" x14ac:dyDescent="0.25">
      <c r="A709" s="74"/>
      <c r="B709" s="430" t="s">
        <v>129</v>
      </c>
      <c r="C709" s="431"/>
      <c r="D709" s="432"/>
      <c r="F709" s="464" t="s">
        <v>129</v>
      </c>
      <c r="G709" s="465"/>
      <c r="H709" s="465"/>
      <c r="I709" s="466"/>
    </row>
    <row r="710" spans="1:9" x14ac:dyDescent="0.2">
      <c r="A710" s="74"/>
      <c r="B710" s="433" t="s">
        <v>83</v>
      </c>
      <c r="C710" s="434"/>
      <c r="D710" s="435"/>
      <c r="F710" s="467" t="s">
        <v>83</v>
      </c>
      <c r="G710" s="468"/>
      <c r="H710" s="468"/>
      <c r="I710" s="469"/>
    </row>
    <row r="711" spans="1:9" x14ac:dyDescent="0.2">
      <c r="A711" s="74"/>
      <c r="B711" s="418" t="s">
        <v>4</v>
      </c>
      <c r="C711" s="434" t="s">
        <v>5</v>
      </c>
      <c r="D711" s="435"/>
      <c r="F711" s="418" t="s">
        <v>4</v>
      </c>
      <c r="G711" s="434" t="s">
        <v>5</v>
      </c>
      <c r="H711" s="470"/>
      <c r="I711" s="435"/>
    </row>
    <row r="712" spans="1:9" ht="15" thickBot="1" x14ac:dyDescent="0.25">
      <c r="A712" s="74"/>
      <c r="B712" s="419"/>
      <c r="C712" s="68" t="s">
        <v>77</v>
      </c>
      <c r="D712" s="69" t="s">
        <v>78</v>
      </c>
      <c r="F712" s="419"/>
      <c r="G712" s="180" t="s">
        <v>77</v>
      </c>
      <c r="H712" s="191" t="s">
        <v>79</v>
      </c>
      <c r="I712" s="173" t="s">
        <v>113</v>
      </c>
    </row>
    <row r="713" spans="1:9" ht="15" thickBot="1" x14ac:dyDescent="0.25">
      <c r="A713" s="74"/>
      <c r="B713" s="427" t="s">
        <v>31</v>
      </c>
      <c r="C713" s="428"/>
      <c r="D713" s="429"/>
      <c r="F713" s="471" t="s">
        <v>31</v>
      </c>
      <c r="G713" s="472"/>
      <c r="H713" s="472"/>
      <c r="I713" s="473"/>
    </row>
    <row r="714" spans="1:9" x14ac:dyDescent="0.2">
      <c r="A714" s="74"/>
      <c r="B714" s="41" t="s">
        <v>10</v>
      </c>
      <c r="C714" s="42">
        <v>6656000</v>
      </c>
      <c r="D714" s="43">
        <v>6656000</v>
      </c>
      <c r="F714" s="41" t="s">
        <v>66</v>
      </c>
      <c r="G714" s="269">
        <f>+MROUND(D714*1.083,1000)</f>
        <v>7208000</v>
      </c>
      <c r="H714" s="199">
        <f>(G714/D714)-1</f>
        <v>8.2932692307692291E-2</v>
      </c>
      <c r="I714" s="189"/>
    </row>
    <row r="715" spans="1:9" ht="15" thickBot="1" x14ac:dyDescent="0.25">
      <c r="A715" s="74"/>
      <c r="B715" s="63" t="s">
        <v>11</v>
      </c>
      <c r="C715" s="267">
        <v>6656000</v>
      </c>
      <c r="D715" s="22">
        <v>6656000</v>
      </c>
      <c r="F715" s="26" t="s">
        <v>66</v>
      </c>
      <c r="G715" s="268"/>
      <c r="H715" s="31"/>
      <c r="I715" s="25">
        <f>+G714</f>
        <v>7208000</v>
      </c>
    </row>
    <row r="716" spans="1:9" x14ac:dyDescent="0.2">
      <c r="A716" s="74"/>
      <c r="B716" s="63" t="s">
        <v>12</v>
      </c>
      <c r="C716" s="267">
        <v>6656000</v>
      </c>
      <c r="D716" s="22">
        <v>6656000</v>
      </c>
    </row>
    <row r="717" spans="1:9" ht="15" thickBot="1" x14ac:dyDescent="0.25">
      <c r="A717" s="74"/>
      <c r="B717" s="49" t="s">
        <v>13</v>
      </c>
      <c r="C717" s="286" t="s">
        <v>130</v>
      </c>
      <c r="D717" s="35">
        <v>6656000</v>
      </c>
    </row>
    <row r="718" spans="1:9" ht="15" thickBot="1" x14ac:dyDescent="0.25">
      <c r="A718" s="74"/>
      <c r="B718" s="477" t="s">
        <v>23</v>
      </c>
      <c r="C718" s="478"/>
      <c r="D718" s="479"/>
    </row>
    <row r="719" spans="1:9" x14ac:dyDescent="0.2">
      <c r="A719" s="74"/>
      <c r="B719" s="41" t="s">
        <v>10</v>
      </c>
      <c r="C719" s="269">
        <v>6656000</v>
      </c>
      <c r="D719" s="189">
        <v>6656000</v>
      </c>
    </row>
    <row r="720" spans="1:9" x14ac:dyDescent="0.2">
      <c r="A720" s="74"/>
      <c r="B720" s="63" t="s">
        <v>11</v>
      </c>
      <c r="C720" s="267">
        <v>6656000</v>
      </c>
      <c r="D720" s="22">
        <v>6656000</v>
      </c>
    </row>
    <row r="721" spans="1:9" x14ac:dyDescent="0.2">
      <c r="A721" s="74"/>
      <c r="B721" s="63" t="s">
        <v>12</v>
      </c>
      <c r="C721" s="267">
        <v>6656000</v>
      </c>
      <c r="D721" s="22">
        <v>6656000</v>
      </c>
    </row>
    <row r="722" spans="1:9" ht="15" thickBot="1" x14ac:dyDescent="0.25">
      <c r="A722" s="74"/>
      <c r="B722" s="26" t="s">
        <v>13</v>
      </c>
      <c r="C722" s="268" t="s">
        <v>1</v>
      </c>
      <c r="D722" s="25">
        <v>6656000</v>
      </c>
    </row>
    <row r="723" spans="1:9" ht="15" thickBot="1" x14ac:dyDescent="0.25">
      <c r="A723" s="74"/>
      <c r="B723" s="52"/>
      <c r="C723" s="287"/>
      <c r="D723" s="33"/>
    </row>
    <row r="724" spans="1:9" ht="15.75" x14ac:dyDescent="0.25">
      <c r="A724" s="74"/>
      <c r="B724" s="430" t="s">
        <v>131</v>
      </c>
      <c r="C724" s="431"/>
      <c r="D724" s="432"/>
      <c r="F724" s="484" t="s">
        <v>131</v>
      </c>
      <c r="G724" s="485"/>
      <c r="H724" s="485"/>
      <c r="I724" s="486"/>
    </row>
    <row r="725" spans="1:9" x14ac:dyDescent="0.2">
      <c r="A725" s="74"/>
      <c r="B725" s="433" t="s">
        <v>25</v>
      </c>
      <c r="C725" s="434"/>
      <c r="D725" s="435"/>
      <c r="F725" s="433" t="s">
        <v>25</v>
      </c>
      <c r="G725" s="434"/>
      <c r="H725" s="434"/>
      <c r="I725" s="435"/>
    </row>
    <row r="726" spans="1:9" x14ac:dyDescent="0.2">
      <c r="A726" s="74"/>
      <c r="B726" s="446" t="s">
        <v>4</v>
      </c>
      <c r="C726" s="434" t="s">
        <v>5</v>
      </c>
      <c r="D726" s="435"/>
      <c r="F726" s="446" t="s">
        <v>4</v>
      </c>
      <c r="G726" s="434" t="s">
        <v>5</v>
      </c>
      <c r="H726" s="434"/>
      <c r="I726" s="435"/>
    </row>
    <row r="727" spans="1:9" ht="15" thickBot="1" x14ac:dyDescent="0.25">
      <c r="A727" s="74"/>
      <c r="B727" s="447"/>
      <c r="C727" s="68" t="s">
        <v>77</v>
      </c>
      <c r="D727" s="69" t="s">
        <v>78</v>
      </c>
      <c r="F727" s="447"/>
      <c r="G727" s="180" t="s">
        <v>77</v>
      </c>
      <c r="H727" s="185" t="s">
        <v>79</v>
      </c>
      <c r="I727" s="173" t="s">
        <v>113</v>
      </c>
    </row>
    <row r="728" spans="1:9" x14ac:dyDescent="0.2">
      <c r="A728" s="74"/>
      <c r="B728" s="41" t="s">
        <v>10</v>
      </c>
      <c r="C728" s="42">
        <v>7140000</v>
      </c>
      <c r="D728" s="43">
        <v>7140000</v>
      </c>
      <c r="F728" s="41" t="s">
        <v>46</v>
      </c>
      <c r="G728" s="182">
        <f>+MROUND(D728*1.083,1000)</f>
        <v>7733000</v>
      </c>
      <c r="H728" s="199">
        <f>(G728/D728)-1</f>
        <v>8.3053221288515333E-2</v>
      </c>
      <c r="I728" s="189"/>
    </row>
    <row r="729" spans="1:9" ht="15" thickBot="1" x14ac:dyDescent="0.25">
      <c r="A729" s="74"/>
      <c r="B729" s="63" t="s">
        <v>11</v>
      </c>
      <c r="C729" s="267">
        <v>7140000</v>
      </c>
      <c r="D729" s="22">
        <v>7140000</v>
      </c>
      <c r="F729" s="26" t="s">
        <v>66</v>
      </c>
      <c r="G729" s="268"/>
      <c r="H729" s="31"/>
      <c r="I729" s="25">
        <f>+G728</f>
        <v>7733000</v>
      </c>
    </row>
    <row r="730" spans="1:9" x14ac:dyDescent="0.2">
      <c r="A730" s="74"/>
      <c r="B730" s="63" t="s">
        <v>12</v>
      </c>
      <c r="C730" s="267">
        <v>7140000</v>
      </c>
      <c r="D730" s="22">
        <v>7140000</v>
      </c>
    </row>
    <row r="731" spans="1:9" ht="15" thickBot="1" x14ac:dyDescent="0.25">
      <c r="A731" s="74"/>
      <c r="B731" s="26" t="s">
        <v>13</v>
      </c>
      <c r="C731" s="268">
        <v>7140000</v>
      </c>
      <c r="D731" s="25">
        <v>7140000</v>
      </c>
    </row>
    <row r="732" spans="1:9" ht="15" thickBot="1" x14ac:dyDescent="0.25">
      <c r="A732" s="74"/>
      <c r="B732" s="288"/>
      <c r="C732" s="288"/>
      <c r="D732" s="288"/>
    </row>
    <row r="733" spans="1:9" ht="21" thickBot="1" x14ac:dyDescent="0.35">
      <c r="A733" s="74"/>
      <c r="B733" s="459" t="s">
        <v>132</v>
      </c>
      <c r="C733" s="460"/>
      <c r="D733" s="461"/>
      <c r="F733" s="405" t="s">
        <v>132</v>
      </c>
      <c r="G733" s="406"/>
      <c r="H733" s="407"/>
      <c r="I733" s="408"/>
    </row>
    <row r="734" spans="1:9" s="283" customFormat="1" ht="21" thickBot="1" x14ac:dyDescent="0.35">
      <c r="A734" s="87"/>
      <c r="B734" s="253"/>
      <c r="C734" s="52"/>
      <c r="D734" s="52"/>
      <c r="E734" s="282"/>
      <c r="F734" s="253"/>
      <c r="G734" s="253"/>
      <c r="H734" s="253"/>
      <c r="I734" s="253"/>
    </row>
    <row r="735" spans="1:9" ht="15.75" x14ac:dyDescent="0.25">
      <c r="A735" s="74"/>
      <c r="B735" s="421" t="s">
        <v>133</v>
      </c>
      <c r="C735" s="422"/>
      <c r="D735" s="423"/>
      <c r="F735" s="412" t="s">
        <v>133</v>
      </c>
      <c r="G735" s="413"/>
      <c r="H735" s="413"/>
      <c r="I735" s="414"/>
    </row>
    <row r="736" spans="1:9" x14ac:dyDescent="0.2">
      <c r="A736" s="74"/>
      <c r="B736" s="433" t="s">
        <v>25</v>
      </c>
      <c r="C736" s="434"/>
      <c r="D736" s="435"/>
      <c r="F736" s="415" t="s">
        <v>25</v>
      </c>
      <c r="G736" s="416"/>
      <c r="H736" s="416"/>
      <c r="I736" s="417"/>
    </row>
    <row r="737" spans="1:9" x14ac:dyDescent="0.2">
      <c r="A737" s="74"/>
      <c r="B737" s="418" t="s">
        <v>4</v>
      </c>
      <c r="C737" s="434" t="s">
        <v>5</v>
      </c>
      <c r="D737" s="435"/>
      <c r="F737" s="401" t="s">
        <v>4</v>
      </c>
      <c r="G737" s="409" t="s">
        <v>5</v>
      </c>
      <c r="H737" s="410"/>
      <c r="I737" s="411"/>
    </row>
    <row r="738" spans="1:9" ht="15" thickBot="1" x14ac:dyDescent="0.25">
      <c r="A738" s="74"/>
      <c r="B738" s="419"/>
      <c r="C738" s="237" t="s">
        <v>77</v>
      </c>
      <c r="D738" s="238" t="s">
        <v>113</v>
      </c>
      <c r="F738" s="420"/>
      <c r="G738" s="234" t="s">
        <v>77</v>
      </c>
      <c r="H738" s="191" t="s">
        <v>79</v>
      </c>
      <c r="I738" s="235" t="s">
        <v>113</v>
      </c>
    </row>
    <row r="739" spans="1:9" ht="15" thickBot="1" x14ac:dyDescent="0.25">
      <c r="A739" s="74"/>
      <c r="B739" s="480" t="s">
        <v>31</v>
      </c>
      <c r="C739" s="481"/>
      <c r="D739" s="482"/>
      <c r="F739" s="471" t="s">
        <v>31</v>
      </c>
      <c r="G739" s="472"/>
      <c r="H739" s="472"/>
      <c r="I739" s="473"/>
    </row>
    <row r="740" spans="1:9" x14ac:dyDescent="0.2">
      <c r="A740" s="74"/>
      <c r="B740" s="181" t="s">
        <v>10</v>
      </c>
      <c r="C740" s="182">
        <v>12996000</v>
      </c>
      <c r="D740" s="189">
        <v>12996000</v>
      </c>
      <c r="F740" s="181" t="s">
        <v>10</v>
      </c>
      <c r="G740" s="182">
        <f>+MROUND(D740*1.083,1000)</f>
        <v>14075000</v>
      </c>
      <c r="H740" s="199">
        <f>(G740/D740)-1</f>
        <v>8.3025546321945143E-2</v>
      </c>
      <c r="I740" s="189">
        <f>+G740</f>
        <v>14075000</v>
      </c>
    </row>
    <row r="741" spans="1:9" x14ac:dyDescent="0.2">
      <c r="A741" s="74"/>
      <c r="B741" s="62" t="s">
        <v>11</v>
      </c>
      <c r="C741" s="21">
        <v>12141000</v>
      </c>
      <c r="D741" s="22">
        <v>12996000</v>
      </c>
      <c r="F741" s="62" t="s">
        <v>11</v>
      </c>
      <c r="G741" s="21">
        <f>+G740</f>
        <v>14075000</v>
      </c>
      <c r="H741" s="198">
        <f t="shared" ref="H741:H747" si="21">(G741/D740)-1</f>
        <v>8.3025546321945143E-2</v>
      </c>
      <c r="I741" s="22">
        <f t="shared" ref="I741:I747" si="22">+G740</f>
        <v>14075000</v>
      </c>
    </row>
    <row r="742" spans="1:9" x14ac:dyDescent="0.2">
      <c r="A742" s="74"/>
      <c r="B742" s="62" t="s">
        <v>12</v>
      </c>
      <c r="C742" s="21">
        <v>12141000</v>
      </c>
      <c r="D742" s="22">
        <v>12141000</v>
      </c>
      <c r="F742" s="62" t="s">
        <v>12</v>
      </c>
      <c r="G742" s="21">
        <f>+G741</f>
        <v>14075000</v>
      </c>
      <c r="H742" s="198">
        <f t="shared" si="21"/>
        <v>8.3025546321945143E-2</v>
      </c>
      <c r="I742" s="22">
        <f t="shared" si="22"/>
        <v>14075000</v>
      </c>
    </row>
    <row r="743" spans="1:9" x14ac:dyDescent="0.2">
      <c r="A743" s="74"/>
      <c r="B743" s="62" t="s">
        <v>13</v>
      </c>
      <c r="C743" s="21">
        <v>12141000</v>
      </c>
      <c r="D743" s="22">
        <v>12141000</v>
      </c>
      <c r="F743" s="62" t="s">
        <v>13</v>
      </c>
      <c r="G743" s="21">
        <f>+MROUND(D742*1.083,1000)</f>
        <v>13149000</v>
      </c>
      <c r="H743" s="198">
        <f t="shared" si="21"/>
        <v>8.3024462564862844E-2</v>
      </c>
      <c r="I743" s="22">
        <f t="shared" si="22"/>
        <v>14075000</v>
      </c>
    </row>
    <row r="744" spans="1:9" x14ac:dyDescent="0.2">
      <c r="A744" s="74"/>
      <c r="B744" s="62" t="s">
        <v>14</v>
      </c>
      <c r="C744" s="21">
        <v>12141000</v>
      </c>
      <c r="D744" s="22">
        <v>12141000</v>
      </c>
      <c r="F744" s="62" t="s">
        <v>14</v>
      </c>
      <c r="G744" s="21">
        <f>+G743</f>
        <v>13149000</v>
      </c>
      <c r="H744" s="198">
        <f t="shared" si="21"/>
        <v>8.3024462564862844E-2</v>
      </c>
      <c r="I744" s="22">
        <f t="shared" si="22"/>
        <v>13149000</v>
      </c>
    </row>
    <row r="745" spans="1:9" x14ac:dyDescent="0.2">
      <c r="A745" s="74"/>
      <c r="B745" s="62" t="s">
        <v>15</v>
      </c>
      <c r="C745" s="21">
        <v>12141000</v>
      </c>
      <c r="D745" s="22">
        <v>12141000</v>
      </c>
      <c r="F745" s="62" t="s">
        <v>15</v>
      </c>
      <c r="G745" s="21">
        <f>+G744</f>
        <v>13149000</v>
      </c>
      <c r="H745" s="198">
        <f t="shared" si="21"/>
        <v>8.3024462564862844E-2</v>
      </c>
      <c r="I745" s="22">
        <f t="shared" si="22"/>
        <v>13149000</v>
      </c>
    </row>
    <row r="746" spans="1:9" x14ac:dyDescent="0.2">
      <c r="A746" s="74"/>
      <c r="B746" s="62" t="s">
        <v>16</v>
      </c>
      <c r="C746" s="21">
        <v>12141000</v>
      </c>
      <c r="D746" s="22">
        <v>12141000</v>
      </c>
      <c r="F746" s="62" t="s">
        <v>16</v>
      </c>
      <c r="G746" s="21">
        <f>+G745</f>
        <v>13149000</v>
      </c>
      <c r="H746" s="198">
        <f t="shared" si="21"/>
        <v>8.3024462564862844E-2</v>
      </c>
      <c r="I746" s="22">
        <f t="shared" si="22"/>
        <v>13149000</v>
      </c>
    </row>
    <row r="747" spans="1:9" ht="15" thickBot="1" x14ac:dyDescent="0.25">
      <c r="A747" s="74"/>
      <c r="B747" s="63" t="s">
        <v>17</v>
      </c>
      <c r="C747" s="8">
        <v>12141000</v>
      </c>
      <c r="D747" s="9">
        <v>12141000</v>
      </c>
      <c r="F747" s="23" t="s">
        <v>17</v>
      </c>
      <c r="G747" s="24">
        <f>+G746</f>
        <v>13149000</v>
      </c>
      <c r="H747" s="31">
        <f t="shared" si="21"/>
        <v>8.3024462564862844E-2</v>
      </c>
      <c r="I747" s="25">
        <f t="shared" si="22"/>
        <v>13149000</v>
      </c>
    </row>
    <row r="748" spans="1:9" ht="15" thickBot="1" x14ac:dyDescent="0.25">
      <c r="A748" s="74"/>
      <c r="B748" s="480" t="s">
        <v>32</v>
      </c>
      <c r="C748" s="481"/>
      <c r="D748" s="482"/>
      <c r="F748" s="480" t="s">
        <v>188</v>
      </c>
      <c r="G748" s="481"/>
      <c r="H748" s="481"/>
      <c r="I748" s="482"/>
    </row>
    <row r="749" spans="1:9" x14ac:dyDescent="0.2">
      <c r="A749" s="74"/>
      <c r="B749" s="41" t="s">
        <v>10</v>
      </c>
      <c r="C749" s="42">
        <v>12996000</v>
      </c>
      <c r="D749" s="43">
        <v>12996000</v>
      </c>
      <c r="F749" s="41" t="s">
        <v>10</v>
      </c>
      <c r="G749" s="42">
        <f>+G740</f>
        <v>14075000</v>
      </c>
      <c r="H749" s="203">
        <f>(G749/D750)-1</f>
        <v>8.3025546321945143E-2</v>
      </c>
      <c r="I749" s="43">
        <f>+G749</f>
        <v>14075000</v>
      </c>
    </row>
    <row r="750" spans="1:9" x14ac:dyDescent="0.2">
      <c r="A750" s="74"/>
      <c r="B750" s="63" t="s">
        <v>11</v>
      </c>
      <c r="C750" s="8" t="s">
        <v>1</v>
      </c>
      <c r="D750" s="9">
        <v>12996000</v>
      </c>
      <c r="F750" s="63" t="s">
        <v>11</v>
      </c>
      <c r="G750" s="8">
        <f>+G741</f>
        <v>14075000</v>
      </c>
      <c r="H750" s="200">
        <f>(G750/D749)-1</f>
        <v>8.3025546321945143E-2</v>
      </c>
      <c r="I750" s="9">
        <f>+G749</f>
        <v>14075000</v>
      </c>
    </row>
    <row r="751" spans="1:9" x14ac:dyDescent="0.2">
      <c r="A751" s="74"/>
      <c r="B751" s="63" t="s">
        <v>12</v>
      </c>
      <c r="C751" s="8"/>
      <c r="D751" s="9"/>
      <c r="F751" s="63" t="s">
        <v>12</v>
      </c>
      <c r="G751" s="8">
        <f>+G742</f>
        <v>14075000</v>
      </c>
      <c r="H751" s="200">
        <f>(G751/D750)-1</f>
        <v>8.3025546321945143E-2</v>
      </c>
      <c r="I751" s="9">
        <f>+G750</f>
        <v>14075000</v>
      </c>
    </row>
    <row r="752" spans="1:9" ht="15" thickBot="1" x14ac:dyDescent="0.25">
      <c r="A752" s="74"/>
      <c r="B752" s="26" t="s">
        <v>13</v>
      </c>
      <c r="C752" s="11"/>
      <c r="D752" s="12"/>
      <c r="F752" s="26" t="s">
        <v>13</v>
      </c>
      <c r="G752" s="11"/>
      <c r="H752" s="201"/>
      <c r="I752" s="12">
        <f>+G751</f>
        <v>14075000</v>
      </c>
    </row>
    <row r="753" spans="1:9" ht="15" thickBot="1" x14ac:dyDescent="0.25">
      <c r="A753" s="74"/>
      <c r="B753" s="288"/>
      <c r="C753" s="288"/>
      <c r="D753" s="288"/>
    </row>
    <row r="754" spans="1:9" ht="15.75" x14ac:dyDescent="0.25">
      <c r="A754" s="74"/>
      <c r="B754" s="452" t="s">
        <v>134</v>
      </c>
      <c r="C754" s="453"/>
      <c r="D754" s="454"/>
      <c r="F754" s="412" t="s">
        <v>134</v>
      </c>
      <c r="G754" s="413"/>
      <c r="H754" s="413"/>
      <c r="I754" s="414"/>
    </row>
    <row r="755" spans="1:9" x14ac:dyDescent="0.2">
      <c r="A755" s="74"/>
      <c r="B755" s="455" t="s">
        <v>83</v>
      </c>
      <c r="C755" s="409"/>
      <c r="D755" s="411"/>
      <c r="F755" s="415" t="s">
        <v>83</v>
      </c>
      <c r="G755" s="416"/>
      <c r="H755" s="416"/>
      <c r="I755" s="417"/>
    </row>
    <row r="756" spans="1:9" x14ac:dyDescent="0.2">
      <c r="A756" s="74"/>
      <c r="B756" s="418" t="s">
        <v>4</v>
      </c>
      <c r="C756" s="434" t="s">
        <v>5</v>
      </c>
      <c r="D756" s="435"/>
      <c r="F756" s="401" t="s">
        <v>4</v>
      </c>
      <c r="G756" s="409" t="s">
        <v>5</v>
      </c>
      <c r="H756" s="410"/>
      <c r="I756" s="411"/>
    </row>
    <row r="757" spans="1:9" ht="15" thickBot="1" x14ac:dyDescent="0.25">
      <c r="A757" s="74"/>
      <c r="B757" s="419"/>
      <c r="C757" s="237" t="s">
        <v>77</v>
      </c>
      <c r="D757" s="238" t="s">
        <v>113</v>
      </c>
      <c r="F757" s="420"/>
      <c r="G757" s="234" t="s">
        <v>77</v>
      </c>
      <c r="H757" s="191" t="s">
        <v>79</v>
      </c>
      <c r="I757" s="235" t="s">
        <v>113</v>
      </c>
    </row>
    <row r="758" spans="1:9" ht="15" thickBot="1" x14ac:dyDescent="0.25">
      <c r="A758" s="74"/>
      <c r="B758" s="172" t="s">
        <v>66</v>
      </c>
      <c r="C758" s="55">
        <v>11993000</v>
      </c>
      <c r="D758" s="56">
        <v>11993000</v>
      </c>
      <c r="F758" s="241" t="s">
        <v>66</v>
      </c>
      <c r="G758" s="242">
        <f>+MROUND(D758*1.083,1000)</f>
        <v>12988000</v>
      </c>
      <c r="H758" s="243">
        <f>(G758/D758)-1</f>
        <v>8.2965062953389568E-2</v>
      </c>
      <c r="I758" s="244">
        <f>+G758</f>
        <v>12988000</v>
      </c>
    </row>
    <row r="759" spans="1:9" ht="15" thickBot="1" x14ac:dyDescent="0.25">
      <c r="A759" s="74"/>
      <c r="B759" s="289"/>
      <c r="C759" s="289"/>
      <c r="D759" s="289"/>
    </row>
    <row r="760" spans="1:9" ht="15.75" x14ac:dyDescent="0.25">
      <c r="A760" s="74"/>
      <c r="B760" s="430" t="s">
        <v>135</v>
      </c>
      <c r="C760" s="431"/>
      <c r="D760" s="432"/>
      <c r="F760" s="412" t="s">
        <v>135</v>
      </c>
      <c r="G760" s="413"/>
      <c r="H760" s="413"/>
      <c r="I760" s="414"/>
    </row>
    <row r="761" spans="1:9" x14ac:dyDescent="0.2">
      <c r="A761" s="74"/>
      <c r="B761" s="433" t="s">
        <v>83</v>
      </c>
      <c r="C761" s="434"/>
      <c r="D761" s="435"/>
      <c r="F761" s="415" t="s">
        <v>83</v>
      </c>
      <c r="G761" s="416"/>
      <c r="H761" s="416"/>
      <c r="I761" s="417"/>
    </row>
    <row r="762" spans="1:9" x14ac:dyDescent="0.2">
      <c r="A762" s="74"/>
      <c r="B762" s="418" t="s">
        <v>4</v>
      </c>
      <c r="C762" s="434" t="s">
        <v>5</v>
      </c>
      <c r="D762" s="435"/>
      <c r="F762" s="401" t="s">
        <v>4</v>
      </c>
      <c r="G762" s="410" t="s">
        <v>5</v>
      </c>
      <c r="H762" s="416"/>
      <c r="I762" s="417"/>
    </row>
    <row r="763" spans="1:9" ht="15" thickBot="1" x14ac:dyDescent="0.25">
      <c r="A763" s="74"/>
      <c r="B763" s="419"/>
      <c r="C763" s="237" t="s">
        <v>77</v>
      </c>
      <c r="D763" s="238" t="s">
        <v>113</v>
      </c>
      <c r="F763" s="420"/>
      <c r="G763" s="234" t="s">
        <v>77</v>
      </c>
      <c r="H763" s="191" t="s">
        <v>79</v>
      </c>
      <c r="I763" s="235" t="s">
        <v>113</v>
      </c>
    </row>
    <row r="764" spans="1:9" ht="15" thickBot="1" x14ac:dyDescent="0.25">
      <c r="A764" s="74"/>
      <c r="B764" s="427" t="s">
        <v>31</v>
      </c>
      <c r="C764" s="428"/>
      <c r="D764" s="429"/>
      <c r="F764" s="471" t="s">
        <v>31</v>
      </c>
      <c r="G764" s="472"/>
      <c r="H764" s="472"/>
      <c r="I764" s="473"/>
    </row>
    <row r="765" spans="1:9" x14ac:dyDescent="0.2">
      <c r="A765" s="74"/>
      <c r="B765" s="41" t="s">
        <v>10</v>
      </c>
      <c r="C765" s="42">
        <v>11924000</v>
      </c>
      <c r="D765" s="43">
        <v>11924000</v>
      </c>
      <c r="F765" s="181" t="s">
        <v>10</v>
      </c>
      <c r="G765" s="182">
        <f>+MROUND(D765*1.083,1000)</f>
        <v>12914000</v>
      </c>
      <c r="H765" s="199">
        <f>(G765/D765)-1</f>
        <v>8.302583025830268E-2</v>
      </c>
      <c r="I765" s="189">
        <f>+G765</f>
        <v>12914000</v>
      </c>
    </row>
    <row r="766" spans="1:9" x14ac:dyDescent="0.2">
      <c r="A766" s="74"/>
      <c r="B766" s="63" t="s">
        <v>11</v>
      </c>
      <c r="C766" s="8">
        <v>11545000</v>
      </c>
      <c r="D766" s="9">
        <v>11924000</v>
      </c>
      <c r="F766" s="62" t="s">
        <v>11</v>
      </c>
      <c r="G766" s="21">
        <f>+G765</f>
        <v>12914000</v>
      </c>
      <c r="H766" s="198">
        <f>(G766/D765)-1</f>
        <v>8.302583025830268E-2</v>
      </c>
      <c r="I766" s="22">
        <f>+G765</f>
        <v>12914000</v>
      </c>
    </row>
    <row r="767" spans="1:9" x14ac:dyDescent="0.2">
      <c r="A767" s="74"/>
      <c r="B767" s="63" t="s">
        <v>12</v>
      </c>
      <c r="C767" s="8">
        <v>11545000</v>
      </c>
      <c r="D767" s="9">
        <v>11545000</v>
      </c>
      <c r="F767" s="62" t="s">
        <v>12</v>
      </c>
      <c r="G767" s="21">
        <f>+G766</f>
        <v>12914000</v>
      </c>
      <c r="H767" s="198">
        <f>(G767/D766)-1</f>
        <v>8.302583025830268E-2</v>
      </c>
      <c r="I767" s="22">
        <f>+G766</f>
        <v>12914000</v>
      </c>
    </row>
    <row r="768" spans="1:9" ht="15" thickBot="1" x14ac:dyDescent="0.25">
      <c r="A768" s="74"/>
      <c r="B768" s="49" t="s">
        <v>13</v>
      </c>
      <c r="C768" s="50">
        <v>11545000</v>
      </c>
      <c r="D768" s="51">
        <v>11545000</v>
      </c>
      <c r="F768" s="62" t="s">
        <v>13</v>
      </c>
      <c r="G768" s="21">
        <f>+MROUND(D767*1.083,1000)</f>
        <v>12503000</v>
      </c>
      <c r="H768" s="198">
        <f>(G768/D767)-1</f>
        <v>8.2979644867908098E-2</v>
      </c>
      <c r="I768" s="22">
        <f>+G767</f>
        <v>12914000</v>
      </c>
    </row>
    <row r="769" spans="1:9" ht="15" thickBot="1" x14ac:dyDescent="0.25">
      <c r="A769" s="74"/>
      <c r="B769" s="427" t="s">
        <v>32</v>
      </c>
      <c r="C769" s="428"/>
      <c r="D769" s="429"/>
      <c r="F769" s="480" t="s">
        <v>188</v>
      </c>
      <c r="G769" s="481"/>
      <c r="H769" s="481"/>
      <c r="I769" s="482"/>
    </row>
    <row r="770" spans="1:9" x14ac:dyDescent="0.2">
      <c r="A770" s="74"/>
      <c r="B770" s="225" t="s">
        <v>10</v>
      </c>
      <c r="C770" s="95">
        <v>11924000</v>
      </c>
      <c r="D770" s="96">
        <v>11924000</v>
      </c>
      <c r="F770" s="225" t="s">
        <v>10</v>
      </c>
      <c r="G770" s="95">
        <f>+G765</f>
        <v>12914000</v>
      </c>
      <c r="H770" s="226">
        <f>(G770/D771)-1</f>
        <v>8.302583025830268E-2</v>
      </c>
      <c r="I770" s="96">
        <f>+G770</f>
        <v>12914000</v>
      </c>
    </row>
    <row r="771" spans="1:9" x14ac:dyDescent="0.2">
      <c r="A771" s="74"/>
      <c r="B771" s="63" t="s">
        <v>11</v>
      </c>
      <c r="C771" s="8" t="s">
        <v>1</v>
      </c>
      <c r="D771" s="9">
        <v>11924000</v>
      </c>
      <c r="F771" s="63" t="s">
        <v>11</v>
      </c>
      <c r="G771" s="8">
        <f>+G766</f>
        <v>12914000</v>
      </c>
      <c r="H771" s="200">
        <f>(G771/D770)-1</f>
        <v>8.302583025830268E-2</v>
      </c>
      <c r="I771" s="9">
        <f>+G770</f>
        <v>12914000</v>
      </c>
    </row>
    <row r="772" spans="1:9" x14ac:dyDescent="0.2">
      <c r="A772" s="74"/>
      <c r="B772" s="63" t="s">
        <v>12</v>
      </c>
      <c r="C772" s="97"/>
      <c r="D772" s="151"/>
      <c r="F772" s="63" t="s">
        <v>12</v>
      </c>
      <c r="G772" s="8">
        <f>+G767</f>
        <v>12914000</v>
      </c>
      <c r="H772" s="200">
        <f>(G772/D771)-1</f>
        <v>8.302583025830268E-2</v>
      </c>
      <c r="I772" s="9">
        <f>+I767</f>
        <v>12914000</v>
      </c>
    </row>
    <row r="773" spans="1:9" ht="15" thickBot="1" x14ac:dyDescent="0.25">
      <c r="A773" s="74"/>
      <c r="B773" s="26" t="s">
        <v>13</v>
      </c>
      <c r="C773" s="152"/>
      <c r="D773" s="153"/>
      <c r="F773" s="26" t="s">
        <v>13</v>
      </c>
      <c r="G773" s="11"/>
      <c r="H773" s="201"/>
      <c r="I773" s="12">
        <f>+I768</f>
        <v>12914000</v>
      </c>
    </row>
    <row r="774" spans="1:9" ht="15" thickBot="1" x14ac:dyDescent="0.25">
      <c r="A774" s="74"/>
      <c r="B774" s="289"/>
      <c r="C774" s="289"/>
      <c r="D774" s="289"/>
    </row>
    <row r="775" spans="1:9" ht="15.75" x14ac:dyDescent="0.25">
      <c r="A775" s="74"/>
      <c r="B775" s="430" t="s">
        <v>136</v>
      </c>
      <c r="C775" s="431"/>
      <c r="D775" s="432"/>
      <c r="F775" s="412" t="s">
        <v>136</v>
      </c>
      <c r="G775" s="413"/>
      <c r="H775" s="413"/>
      <c r="I775" s="414"/>
    </row>
    <row r="776" spans="1:9" x14ac:dyDescent="0.2">
      <c r="A776" s="74"/>
      <c r="B776" s="433" t="s">
        <v>76</v>
      </c>
      <c r="C776" s="434"/>
      <c r="D776" s="435"/>
      <c r="F776" s="415" t="s">
        <v>76</v>
      </c>
      <c r="G776" s="416"/>
      <c r="H776" s="416"/>
      <c r="I776" s="417"/>
    </row>
    <row r="777" spans="1:9" x14ac:dyDescent="0.2">
      <c r="A777" s="74"/>
      <c r="B777" s="418" t="s">
        <v>4</v>
      </c>
      <c r="C777" s="434" t="s">
        <v>5</v>
      </c>
      <c r="D777" s="435"/>
      <c r="F777" s="401" t="s">
        <v>4</v>
      </c>
      <c r="G777" s="409" t="s">
        <v>5</v>
      </c>
      <c r="H777" s="410"/>
      <c r="I777" s="411"/>
    </row>
    <row r="778" spans="1:9" x14ac:dyDescent="0.2">
      <c r="A778" s="74"/>
      <c r="B778" s="483"/>
      <c r="C778" s="47" t="s">
        <v>77</v>
      </c>
      <c r="D778" s="48" t="s">
        <v>113</v>
      </c>
      <c r="F778" s="402"/>
      <c r="G778" s="45" t="s">
        <v>77</v>
      </c>
      <c r="H778" s="192" t="s">
        <v>79</v>
      </c>
      <c r="I778" s="46" t="s">
        <v>113</v>
      </c>
    </row>
    <row r="779" spans="1:9" ht="15" thickBot="1" x14ac:dyDescent="0.25">
      <c r="A779" s="74"/>
      <c r="B779" s="26" t="s">
        <v>47</v>
      </c>
      <c r="C779" s="11">
        <v>13376000</v>
      </c>
      <c r="D779" s="12">
        <v>13376000</v>
      </c>
      <c r="F779" s="23" t="s">
        <v>47</v>
      </c>
      <c r="G779" s="24">
        <f>+MROUND(D779*1.083,1000)</f>
        <v>14486000</v>
      </c>
      <c r="H779" s="175">
        <f>(G779/D779)-1</f>
        <v>8.2984449760765466E-2</v>
      </c>
      <c r="I779" s="25">
        <f>+G779</f>
        <v>14486000</v>
      </c>
    </row>
    <row r="780" spans="1:9" ht="15" thickBot="1" x14ac:dyDescent="0.25">
      <c r="A780" s="74"/>
      <c r="B780" s="289"/>
      <c r="C780" s="289"/>
      <c r="D780" s="289"/>
    </row>
    <row r="781" spans="1:9" ht="15.75" x14ac:dyDescent="0.25">
      <c r="A781" s="74"/>
      <c r="B781" s="430" t="s">
        <v>137</v>
      </c>
      <c r="C781" s="569"/>
      <c r="D781" s="570"/>
      <c r="F781" s="412" t="s">
        <v>137</v>
      </c>
      <c r="G781" s="413"/>
      <c r="H781" s="413"/>
      <c r="I781" s="414"/>
    </row>
    <row r="782" spans="1:9" x14ac:dyDescent="0.2">
      <c r="A782" s="74"/>
      <c r="B782" s="433" t="s">
        <v>83</v>
      </c>
      <c r="C782" s="434"/>
      <c r="D782" s="435"/>
      <c r="F782" s="415" t="s">
        <v>83</v>
      </c>
      <c r="G782" s="416"/>
      <c r="H782" s="416"/>
      <c r="I782" s="417"/>
    </row>
    <row r="783" spans="1:9" x14ac:dyDescent="0.2">
      <c r="A783" s="74"/>
      <c r="B783" s="418" t="s">
        <v>138</v>
      </c>
      <c r="C783" s="434" t="s">
        <v>5</v>
      </c>
      <c r="D783" s="435"/>
      <c r="F783" s="401" t="s">
        <v>138</v>
      </c>
      <c r="G783" s="409" t="s">
        <v>5</v>
      </c>
      <c r="H783" s="410"/>
      <c r="I783" s="411"/>
    </row>
    <row r="784" spans="1:9" x14ac:dyDescent="0.2">
      <c r="A784" s="74"/>
      <c r="B784" s="483"/>
      <c r="C784" s="47" t="s">
        <v>77</v>
      </c>
      <c r="D784" s="48" t="s">
        <v>113</v>
      </c>
      <c r="F784" s="402"/>
      <c r="G784" s="45" t="s">
        <v>77</v>
      </c>
      <c r="H784" s="192" t="s">
        <v>79</v>
      </c>
      <c r="I784" s="46" t="s">
        <v>113</v>
      </c>
    </row>
    <row r="785" spans="1:9" x14ac:dyDescent="0.2">
      <c r="A785" s="74"/>
      <c r="B785" s="433" t="s">
        <v>31</v>
      </c>
      <c r="C785" s="434"/>
      <c r="D785" s="435"/>
      <c r="F785" s="415" t="s">
        <v>31</v>
      </c>
      <c r="G785" s="416"/>
      <c r="H785" s="416"/>
      <c r="I785" s="417"/>
    </row>
    <row r="786" spans="1:9" x14ac:dyDescent="0.2">
      <c r="A786" s="74"/>
      <c r="B786" s="63" t="s">
        <v>10</v>
      </c>
      <c r="C786" s="8">
        <v>7810000</v>
      </c>
      <c r="D786" s="9">
        <v>7810000</v>
      </c>
      <c r="F786" s="62" t="s">
        <v>10</v>
      </c>
      <c r="G786" s="21">
        <f>+MROUND(D786*1.083,1000)</f>
        <v>8458000</v>
      </c>
      <c r="H786" s="198">
        <f>(G786/D786)-1</f>
        <v>8.297055057618441E-2</v>
      </c>
      <c r="I786" s="22">
        <f>+G786</f>
        <v>8458000</v>
      </c>
    </row>
    <row r="787" spans="1:9" x14ac:dyDescent="0.2">
      <c r="A787" s="74"/>
      <c r="B787" s="63" t="s">
        <v>11</v>
      </c>
      <c r="C787" s="8">
        <v>7562000</v>
      </c>
      <c r="D787" s="9">
        <v>7810000</v>
      </c>
      <c r="F787" s="62" t="s">
        <v>11</v>
      </c>
      <c r="G787" s="21">
        <f>+G786</f>
        <v>8458000</v>
      </c>
      <c r="H787" s="198">
        <f>(G787/D786)-1</f>
        <v>8.297055057618441E-2</v>
      </c>
      <c r="I787" s="22">
        <f>+G786</f>
        <v>8458000</v>
      </c>
    </row>
    <row r="788" spans="1:9" x14ac:dyDescent="0.2">
      <c r="A788" s="74"/>
      <c r="B788" s="63" t="s">
        <v>12</v>
      </c>
      <c r="C788" s="8">
        <v>7562000</v>
      </c>
      <c r="D788" s="9">
        <v>7562000</v>
      </c>
      <c r="F788" s="62" t="s">
        <v>12</v>
      </c>
      <c r="G788" s="21">
        <f>+G787</f>
        <v>8458000</v>
      </c>
      <c r="H788" s="198">
        <f>(G788/D787)-1</f>
        <v>8.297055057618441E-2</v>
      </c>
      <c r="I788" s="22">
        <f t="shared" ref="I788:I789" si="23">+G787</f>
        <v>8458000</v>
      </c>
    </row>
    <row r="789" spans="1:9" ht="15" thickBot="1" x14ac:dyDescent="0.25">
      <c r="A789" s="74"/>
      <c r="B789" s="63" t="s">
        <v>13</v>
      </c>
      <c r="C789" s="8">
        <v>7562000</v>
      </c>
      <c r="D789" s="9">
        <v>7562000</v>
      </c>
      <c r="F789" s="23" t="s">
        <v>13</v>
      </c>
      <c r="G789" s="24">
        <f>+MROUND(D789*1.083,1000)</f>
        <v>8190000</v>
      </c>
      <c r="H789" s="31">
        <f>(G789/D788)-1</f>
        <v>8.3046813012430665E-2</v>
      </c>
      <c r="I789" s="25">
        <f t="shared" si="23"/>
        <v>8458000</v>
      </c>
    </row>
    <row r="790" spans="1:9" ht="15" thickBot="1" x14ac:dyDescent="0.25">
      <c r="A790" s="74"/>
      <c r="B790" s="571" t="s">
        <v>32</v>
      </c>
      <c r="C790" s="572"/>
      <c r="D790" s="573"/>
      <c r="F790" s="480" t="s">
        <v>188</v>
      </c>
      <c r="G790" s="481"/>
      <c r="H790" s="481"/>
      <c r="I790" s="482"/>
    </row>
    <row r="791" spans="1:9" x14ac:dyDescent="0.2">
      <c r="A791" s="74"/>
      <c r="B791" s="225" t="s">
        <v>10</v>
      </c>
      <c r="C791" s="95">
        <v>7810000</v>
      </c>
      <c r="D791" s="96">
        <v>7810000</v>
      </c>
      <c r="F791" s="225" t="s">
        <v>10</v>
      </c>
      <c r="G791" s="95">
        <f>+G786</f>
        <v>8458000</v>
      </c>
      <c r="H791" s="226">
        <f>(G791/D786)-1</f>
        <v>8.297055057618441E-2</v>
      </c>
      <c r="I791" s="96">
        <f>+G791</f>
        <v>8458000</v>
      </c>
    </row>
    <row r="792" spans="1:9" x14ac:dyDescent="0.2">
      <c r="A792" s="74"/>
      <c r="B792" s="63" t="s">
        <v>11</v>
      </c>
      <c r="C792" s="8" t="s">
        <v>1</v>
      </c>
      <c r="D792" s="9">
        <v>7810000</v>
      </c>
      <c r="F792" s="63" t="s">
        <v>11</v>
      </c>
      <c r="G792" s="8">
        <f>+G787</f>
        <v>8458000</v>
      </c>
      <c r="H792" s="200">
        <f>(G792/D786)-1</f>
        <v>8.297055057618441E-2</v>
      </c>
      <c r="I792" s="9">
        <f>+G791</f>
        <v>8458000</v>
      </c>
    </row>
    <row r="793" spans="1:9" x14ac:dyDescent="0.2">
      <c r="A793" s="74"/>
      <c r="B793" s="63" t="s">
        <v>12</v>
      </c>
      <c r="C793" s="97"/>
      <c r="D793" s="151"/>
      <c r="F793" s="63" t="s">
        <v>12</v>
      </c>
      <c r="G793" s="8">
        <f>+G788</f>
        <v>8458000</v>
      </c>
      <c r="H793" s="200">
        <f>(G793/D787)-1</f>
        <v>8.297055057618441E-2</v>
      </c>
      <c r="I793" s="9">
        <f t="shared" ref="I793:I794" si="24">+G792</f>
        <v>8458000</v>
      </c>
    </row>
    <row r="794" spans="1:9" ht="15" thickBot="1" x14ac:dyDescent="0.25">
      <c r="A794" s="74"/>
      <c r="B794" s="26" t="s">
        <v>13</v>
      </c>
      <c r="C794" s="152"/>
      <c r="D794" s="153"/>
      <c r="F794" s="26" t="s">
        <v>13</v>
      </c>
      <c r="G794" s="11"/>
      <c r="H794" s="201"/>
      <c r="I794" s="12">
        <f t="shared" si="24"/>
        <v>8458000</v>
      </c>
    </row>
    <row r="795" spans="1:9" ht="15" thickBot="1" x14ac:dyDescent="0.25">
      <c r="A795" s="74"/>
      <c r="B795" s="289"/>
      <c r="C795" s="289"/>
      <c r="D795" s="289"/>
    </row>
    <row r="796" spans="1:9" ht="15.75" x14ac:dyDescent="0.25">
      <c r="A796" s="74"/>
      <c r="B796" s="452" t="s">
        <v>139</v>
      </c>
      <c r="C796" s="567"/>
      <c r="D796" s="568"/>
      <c r="F796" s="412" t="s">
        <v>139</v>
      </c>
      <c r="G796" s="413"/>
      <c r="H796" s="413"/>
      <c r="I796" s="414"/>
    </row>
    <row r="797" spans="1:9" x14ac:dyDescent="0.2">
      <c r="A797" s="74"/>
      <c r="B797" s="433" t="s">
        <v>140</v>
      </c>
      <c r="C797" s="434"/>
      <c r="D797" s="435"/>
      <c r="F797" s="415" t="s">
        <v>140</v>
      </c>
      <c r="G797" s="416"/>
      <c r="H797" s="416"/>
      <c r="I797" s="417"/>
    </row>
    <row r="798" spans="1:9" x14ac:dyDescent="0.2">
      <c r="A798" s="74"/>
      <c r="B798" s="418" t="s">
        <v>138</v>
      </c>
      <c r="C798" s="434" t="s">
        <v>5</v>
      </c>
      <c r="D798" s="435"/>
      <c r="F798" s="401" t="s">
        <v>138</v>
      </c>
      <c r="G798" s="409" t="s">
        <v>5</v>
      </c>
      <c r="H798" s="410"/>
      <c r="I798" s="411"/>
    </row>
    <row r="799" spans="1:9" ht="15" thickBot="1" x14ac:dyDescent="0.25">
      <c r="A799" s="74"/>
      <c r="B799" s="419"/>
      <c r="C799" s="237" t="s">
        <v>77</v>
      </c>
      <c r="D799" s="238" t="s">
        <v>113</v>
      </c>
      <c r="F799" s="420"/>
      <c r="G799" s="234" t="s">
        <v>77</v>
      </c>
      <c r="H799" s="191" t="s">
        <v>79</v>
      </c>
      <c r="I799" s="235" t="s">
        <v>113</v>
      </c>
    </row>
    <row r="800" spans="1:9" ht="15" thickBot="1" x14ac:dyDescent="0.25">
      <c r="A800" s="74"/>
      <c r="B800" s="427" t="s">
        <v>31</v>
      </c>
      <c r="C800" s="428"/>
      <c r="D800" s="429"/>
      <c r="F800" s="471" t="s">
        <v>31</v>
      </c>
      <c r="G800" s="472"/>
      <c r="H800" s="472"/>
      <c r="I800" s="473"/>
    </row>
    <row r="801" spans="1:9" x14ac:dyDescent="0.2">
      <c r="A801" s="74"/>
      <c r="B801" s="41" t="s">
        <v>10</v>
      </c>
      <c r="C801" s="42">
        <v>12768000</v>
      </c>
      <c r="D801" s="43">
        <v>12768000</v>
      </c>
      <c r="F801" s="181" t="s">
        <v>10</v>
      </c>
      <c r="G801" s="182">
        <f>+MROUND(D801*1.083,1000)</f>
        <v>13828000</v>
      </c>
      <c r="H801" s="199">
        <f>(G801/D801)-1</f>
        <v>8.3020050125313327E-2</v>
      </c>
      <c r="I801" s="189">
        <f>+G801</f>
        <v>13828000</v>
      </c>
    </row>
    <row r="802" spans="1:9" x14ac:dyDescent="0.2">
      <c r="A802" s="74"/>
      <c r="B802" s="63" t="s">
        <v>11</v>
      </c>
      <c r="C802" s="8">
        <v>12141000</v>
      </c>
      <c r="D802" s="9">
        <v>12768000</v>
      </c>
      <c r="F802" s="62" t="s">
        <v>11</v>
      </c>
      <c r="G802" s="21">
        <f>+G801</f>
        <v>13828000</v>
      </c>
      <c r="H802" s="198">
        <f>(G802/D801)-1</f>
        <v>8.3020050125313327E-2</v>
      </c>
      <c r="I802" s="22">
        <f>+G801</f>
        <v>13828000</v>
      </c>
    </row>
    <row r="803" spans="1:9" x14ac:dyDescent="0.2">
      <c r="A803" s="74"/>
      <c r="B803" s="63" t="s">
        <v>12</v>
      </c>
      <c r="C803" s="8">
        <v>12141000</v>
      </c>
      <c r="D803" s="9">
        <v>12141000</v>
      </c>
      <c r="F803" s="62" t="s">
        <v>12</v>
      </c>
      <c r="G803" s="21">
        <f>+G802</f>
        <v>13828000</v>
      </c>
      <c r="H803" s="198">
        <f>(G803/D802)-1</f>
        <v>8.3020050125313327E-2</v>
      </c>
      <c r="I803" s="22">
        <f>+G802</f>
        <v>13828000</v>
      </c>
    </row>
    <row r="804" spans="1:9" x14ac:dyDescent="0.2">
      <c r="A804" s="74"/>
      <c r="B804" s="63" t="s">
        <v>13</v>
      </c>
      <c r="C804" s="8">
        <v>12141000</v>
      </c>
      <c r="D804" s="9">
        <v>12141000</v>
      </c>
      <c r="F804" s="62" t="s">
        <v>13</v>
      </c>
      <c r="G804" s="21">
        <f>+MROUND(D803*1.083,1000)</f>
        <v>13149000</v>
      </c>
      <c r="H804" s="198">
        <f>(G804/D803)-1</f>
        <v>8.3024462564862844E-2</v>
      </c>
      <c r="I804" s="22">
        <f>+G803</f>
        <v>13828000</v>
      </c>
    </row>
    <row r="805" spans="1:9" ht="15" thickBot="1" x14ac:dyDescent="0.25">
      <c r="A805" s="74"/>
      <c r="B805" s="49" t="s">
        <v>14</v>
      </c>
      <c r="C805" s="50">
        <v>12141000</v>
      </c>
      <c r="D805" s="51">
        <v>12141000</v>
      </c>
      <c r="F805" s="62" t="s">
        <v>14</v>
      </c>
      <c r="G805" s="21">
        <f>+G804</f>
        <v>13149000</v>
      </c>
      <c r="H805" s="198">
        <f>(G805/D804)-1</f>
        <v>8.3024462564862844E-2</v>
      </c>
      <c r="I805" s="22">
        <f>+G804</f>
        <v>13149000</v>
      </c>
    </row>
    <row r="806" spans="1:9" ht="15" thickBot="1" x14ac:dyDescent="0.25">
      <c r="A806" s="74"/>
      <c r="B806" s="427" t="s">
        <v>32</v>
      </c>
      <c r="C806" s="428"/>
      <c r="D806" s="429"/>
      <c r="F806" s="480" t="s">
        <v>188</v>
      </c>
      <c r="G806" s="481"/>
      <c r="H806" s="481"/>
      <c r="I806" s="482"/>
    </row>
    <row r="807" spans="1:9" x14ac:dyDescent="0.2">
      <c r="A807" s="74"/>
      <c r="B807" s="41" t="s">
        <v>10</v>
      </c>
      <c r="C807" s="42">
        <v>12768000</v>
      </c>
      <c r="D807" s="43">
        <v>12768000</v>
      </c>
      <c r="F807" s="41" t="s">
        <v>10</v>
      </c>
      <c r="G807" s="42">
        <f>+G801</f>
        <v>13828000</v>
      </c>
      <c r="H807" s="203">
        <f>(G807/D801)-1</f>
        <v>8.3020050125313327E-2</v>
      </c>
      <c r="I807" s="43">
        <f>+G807</f>
        <v>13828000</v>
      </c>
    </row>
    <row r="808" spans="1:9" x14ac:dyDescent="0.2">
      <c r="A808" s="74"/>
      <c r="B808" s="63" t="s">
        <v>11</v>
      </c>
      <c r="C808" s="8" t="s">
        <v>1</v>
      </c>
      <c r="D808" s="9">
        <v>12768000</v>
      </c>
      <c r="F808" s="63" t="s">
        <v>11</v>
      </c>
      <c r="G808" s="8">
        <f>+G802</f>
        <v>13828000</v>
      </c>
      <c r="H808" s="200">
        <f>(G808/D801)-1</f>
        <v>8.3020050125313327E-2</v>
      </c>
      <c r="I808" s="9">
        <f>+G807</f>
        <v>13828000</v>
      </c>
    </row>
    <row r="809" spans="1:9" x14ac:dyDescent="0.2">
      <c r="A809" s="74"/>
      <c r="B809" s="63" t="s">
        <v>12</v>
      </c>
      <c r="C809" s="97"/>
      <c r="D809" s="151"/>
      <c r="F809" s="63" t="s">
        <v>12</v>
      </c>
      <c r="G809" s="8">
        <f>+G803</f>
        <v>13828000</v>
      </c>
      <c r="H809" s="200">
        <f>(G809/D802)-1</f>
        <v>8.3020050125313327E-2</v>
      </c>
      <c r="I809" s="9">
        <f>+G808</f>
        <v>13828000</v>
      </c>
    </row>
    <row r="810" spans="1:9" ht="15" thickBot="1" x14ac:dyDescent="0.25">
      <c r="A810" s="74"/>
      <c r="B810" s="26" t="s">
        <v>13</v>
      </c>
      <c r="C810" s="152"/>
      <c r="D810" s="153"/>
      <c r="F810" s="26" t="s">
        <v>13</v>
      </c>
      <c r="G810" s="11"/>
      <c r="H810" s="201"/>
      <c r="I810" s="12">
        <f>+G809</f>
        <v>13828000</v>
      </c>
    </row>
    <row r="811" spans="1:9" ht="15" thickBot="1" x14ac:dyDescent="0.25">
      <c r="A811" s="74"/>
      <c r="B811" s="289"/>
      <c r="C811" s="289"/>
      <c r="D811" s="289"/>
    </row>
    <row r="812" spans="1:9" ht="15.75" x14ac:dyDescent="0.25">
      <c r="A812" s="74"/>
      <c r="B812" s="452" t="s">
        <v>141</v>
      </c>
      <c r="C812" s="453"/>
      <c r="D812" s="454"/>
      <c r="F812" s="412" t="s">
        <v>141</v>
      </c>
      <c r="G812" s="413"/>
      <c r="H812" s="413"/>
      <c r="I812" s="414"/>
    </row>
    <row r="813" spans="1:9" x14ac:dyDescent="0.2">
      <c r="A813" s="74"/>
      <c r="B813" s="455" t="s">
        <v>76</v>
      </c>
      <c r="C813" s="409"/>
      <c r="D813" s="411"/>
      <c r="F813" s="415" t="s">
        <v>76</v>
      </c>
      <c r="G813" s="416"/>
      <c r="H813" s="416"/>
      <c r="I813" s="417"/>
    </row>
    <row r="814" spans="1:9" x14ac:dyDescent="0.2">
      <c r="A814" s="74"/>
      <c r="B814" s="63" t="s">
        <v>4</v>
      </c>
      <c r="C814" s="434" t="s">
        <v>5</v>
      </c>
      <c r="D814" s="435"/>
      <c r="F814" s="62" t="s">
        <v>4</v>
      </c>
      <c r="G814" s="409" t="s">
        <v>5</v>
      </c>
      <c r="H814" s="410"/>
      <c r="I814" s="411"/>
    </row>
    <row r="815" spans="1:9" x14ac:dyDescent="0.2">
      <c r="A815" s="74"/>
      <c r="B815" s="63"/>
      <c r="C815" s="47" t="s">
        <v>77</v>
      </c>
      <c r="D815" s="48" t="s">
        <v>113</v>
      </c>
      <c r="F815" s="62"/>
      <c r="G815" s="45" t="s">
        <v>77</v>
      </c>
      <c r="H815" s="192" t="s">
        <v>79</v>
      </c>
      <c r="I815" s="46" t="s">
        <v>113</v>
      </c>
    </row>
    <row r="816" spans="1:9" x14ac:dyDescent="0.2">
      <c r="A816" s="74"/>
      <c r="B816" s="433" t="s">
        <v>31</v>
      </c>
      <c r="C816" s="434"/>
      <c r="D816" s="435"/>
      <c r="F816" s="415" t="s">
        <v>31</v>
      </c>
      <c r="G816" s="416"/>
      <c r="H816" s="416"/>
      <c r="I816" s="417"/>
    </row>
    <row r="817" spans="1:9" x14ac:dyDescent="0.2">
      <c r="A817" s="74"/>
      <c r="B817" s="63" t="s">
        <v>10</v>
      </c>
      <c r="C817" s="8">
        <v>12768000</v>
      </c>
      <c r="D817" s="9">
        <v>12768000</v>
      </c>
      <c r="F817" s="62" t="s">
        <v>10</v>
      </c>
      <c r="G817" s="21">
        <f>+MROUND(D817*1.083,1000)</f>
        <v>13828000</v>
      </c>
      <c r="H817" s="198">
        <f>(G817/D817)-1</f>
        <v>8.3020050125313327E-2</v>
      </c>
      <c r="I817" s="22">
        <f>+G817</f>
        <v>13828000</v>
      </c>
    </row>
    <row r="818" spans="1:9" x14ac:dyDescent="0.2">
      <c r="A818" s="74"/>
      <c r="B818" s="63" t="s">
        <v>11</v>
      </c>
      <c r="C818" s="8">
        <v>12141000</v>
      </c>
      <c r="D818" s="9">
        <v>12768000</v>
      </c>
      <c r="F818" s="62" t="s">
        <v>11</v>
      </c>
      <c r="G818" s="21">
        <f>+G817</f>
        <v>13828000</v>
      </c>
      <c r="H818" s="198">
        <f>(G818/D817)-1</f>
        <v>8.3020050125313327E-2</v>
      </c>
      <c r="I818" s="22">
        <f>+G817</f>
        <v>13828000</v>
      </c>
    </row>
    <row r="819" spans="1:9" x14ac:dyDescent="0.2">
      <c r="A819" s="74"/>
      <c r="B819" s="63" t="s">
        <v>12</v>
      </c>
      <c r="C819" s="8">
        <v>12141000</v>
      </c>
      <c r="D819" s="9">
        <v>12141000</v>
      </c>
      <c r="F819" s="62" t="s">
        <v>12</v>
      </c>
      <c r="G819" s="21">
        <f>+G818</f>
        <v>13828000</v>
      </c>
      <c r="H819" s="198">
        <f>(G819/D818)-1</f>
        <v>8.3020050125313327E-2</v>
      </c>
      <c r="I819" s="22">
        <f>+G818</f>
        <v>13828000</v>
      </c>
    </row>
    <row r="820" spans="1:9" x14ac:dyDescent="0.2">
      <c r="A820" s="74"/>
      <c r="B820" s="63" t="s">
        <v>13</v>
      </c>
      <c r="C820" s="8">
        <v>12141000</v>
      </c>
      <c r="D820" s="9">
        <v>12141000</v>
      </c>
      <c r="F820" s="62" t="s">
        <v>13</v>
      </c>
      <c r="G820" s="21">
        <f>+MROUND(D819*1.083,1000)</f>
        <v>13149000</v>
      </c>
      <c r="H820" s="198">
        <f>(G820/D819)-1</f>
        <v>8.3024462564862844E-2</v>
      </c>
      <c r="I820" s="22">
        <f>+G819</f>
        <v>13828000</v>
      </c>
    </row>
    <row r="821" spans="1:9" x14ac:dyDescent="0.2">
      <c r="A821" s="74"/>
      <c r="B821" s="63" t="s">
        <v>14</v>
      </c>
      <c r="C821" s="8">
        <v>12141000</v>
      </c>
      <c r="D821" s="9">
        <v>12141000</v>
      </c>
      <c r="F821" s="62" t="s">
        <v>14</v>
      </c>
      <c r="G821" s="21">
        <f>+G820</f>
        <v>13149000</v>
      </c>
      <c r="H821" s="198">
        <f>(G821/D820)-1</f>
        <v>8.3024462564862844E-2</v>
      </c>
      <c r="I821" s="22">
        <f>+G820</f>
        <v>13149000</v>
      </c>
    </row>
    <row r="822" spans="1:9" ht="15" thickBot="1" x14ac:dyDescent="0.25">
      <c r="A822" s="74"/>
      <c r="B822" s="63" t="s">
        <v>15</v>
      </c>
      <c r="C822" s="8">
        <v>12141000</v>
      </c>
      <c r="D822" s="9">
        <v>12141000</v>
      </c>
      <c r="F822" s="62" t="s">
        <v>15</v>
      </c>
      <c r="G822" s="21">
        <f>+G821</f>
        <v>13149000</v>
      </c>
      <c r="H822" s="198">
        <f>(G822/D821)-1</f>
        <v>8.3024462564862844E-2</v>
      </c>
      <c r="I822" s="22">
        <f>+G821</f>
        <v>13149000</v>
      </c>
    </row>
    <row r="823" spans="1:9" ht="15" thickBot="1" x14ac:dyDescent="0.25">
      <c r="A823" s="74"/>
      <c r="B823" s="571" t="s">
        <v>32</v>
      </c>
      <c r="C823" s="572"/>
      <c r="D823" s="573"/>
      <c r="F823" s="480" t="s">
        <v>188</v>
      </c>
      <c r="G823" s="481"/>
      <c r="H823" s="481"/>
      <c r="I823" s="482"/>
    </row>
    <row r="824" spans="1:9" x14ac:dyDescent="0.2">
      <c r="A824" s="74"/>
      <c r="B824" s="225" t="s">
        <v>10</v>
      </c>
      <c r="C824" s="95">
        <v>12768000</v>
      </c>
      <c r="D824" s="96">
        <v>12768000</v>
      </c>
      <c r="F824" s="225" t="s">
        <v>10</v>
      </c>
      <c r="G824" s="95">
        <f>+G817</f>
        <v>13828000</v>
      </c>
      <c r="H824" s="226">
        <f>(G824/D825)-1</f>
        <v>8.3020050125313327E-2</v>
      </c>
      <c r="I824" s="96">
        <f>+G824</f>
        <v>13828000</v>
      </c>
    </row>
    <row r="825" spans="1:9" x14ac:dyDescent="0.2">
      <c r="A825" s="74"/>
      <c r="B825" s="63" t="s">
        <v>11</v>
      </c>
      <c r="C825" s="8" t="s">
        <v>1</v>
      </c>
      <c r="D825" s="9">
        <v>12768000</v>
      </c>
      <c r="F825" s="63" t="s">
        <v>11</v>
      </c>
      <c r="G825" s="8">
        <f>+G818</f>
        <v>13828000</v>
      </c>
      <c r="H825" s="200">
        <f>(G825/D824)-1</f>
        <v>8.3020050125313327E-2</v>
      </c>
      <c r="I825" s="9">
        <f>+G824</f>
        <v>13828000</v>
      </c>
    </row>
    <row r="826" spans="1:9" x14ac:dyDescent="0.2">
      <c r="A826" s="74"/>
      <c r="B826" s="63" t="s">
        <v>12</v>
      </c>
      <c r="C826" s="8"/>
      <c r="D826" s="9"/>
      <c r="F826" s="63" t="s">
        <v>12</v>
      </c>
      <c r="G826" s="8">
        <f>+G819</f>
        <v>13828000</v>
      </c>
      <c r="H826" s="200">
        <f>(G826/D825)-1</f>
        <v>8.3020050125313327E-2</v>
      </c>
      <c r="I826" s="9">
        <f>+G825</f>
        <v>13828000</v>
      </c>
    </row>
    <row r="827" spans="1:9" ht="15" thickBot="1" x14ac:dyDescent="0.25">
      <c r="A827" s="74"/>
      <c r="B827" s="26" t="s">
        <v>13</v>
      </c>
      <c r="C827" s="11"/>
      <c r="D827" s="12"/>
      <c r="F827" s="26" t="s">
        <v>13</v>
      </c>
      <c r="G827" s="11"/>
      <c r="H827" s="201"/>
      <c r="I827" s="12">
        <f>+G826</f>
        <v>13828000</v>
      </c>
    </row>
    <row r="828" spans="1:9" ht="15" thickBot="1" x14ac:dyDescent="0.25">
      <c r="A828" s="74"/>
      <c r="B828" s="289"/>
      <c r="C828" s="289"/>
      <c r="D828" s="289"/>
    </row>
    <row r="829" spans="1:9" ht="15.75" x14ac:dyDescent="0.25">
      <c r="A829" s="74"/>
      <c r="B829" s="452" t="s">
        <v>142</v>
      </c>
      <c r="C829" s="453"/>
      <c r="D829" s="454"/>
      <c r="F829" s="452" t="s">
        <v>142</v>
      </c>
      <c r="G829" s="453"/>
      <c r="H829" s="453"/>
      <c r="I829" s="454"/>
    </row>
    <row r="830" spans="1:9" x14ac:dyDescent="0.2">
      <c r="A830" s="74"/>
      <c r="B830" s="433" t="s">
        <v>120</v>
      </c>
      <c r="C830" s="434"/>
      <c r="D830" s="435"/>
      <c r="F830" s="455" t="s">
        <v>120</v>
      </c>
      <c r="G830" s="409"/>
      <c r="H830" s="409"/>
      <c r="I830" s="411"/>
    </row>
    <row r="831" spans="1:9" x14ac:dyDescent="0.2">
      <c r="A831" s="74"/>
      <c r="B831" s="418" t="s">
        <v>4</v>
      </c>
      <c r="C831" s="434" t="s">
        <v>5</v>
      </c>
      <c r="D831" s="435"/>
      <c r="F831" s="462" t="s">
        <v>4</v>
      </c>
      <c r="G831" s="409" t="s">
        <v>5</v>
      </c>
      <c r="H831" s="409"/>
      <c r="I831" s="411"/>
    </row>
    <row r="832" spans="1:9" ht="15" thickBot="1" x14ac:dyDescent="0.25">
      <c r="A832" s="74"/>
      <c r="B832" s="419"/>
      <c r="C832" s="237" t="s">
        <v>77</v>
      </c>
      <c r="D832" s="238" t="s">
        <v>113</v>
      </c>
      <c r="F832" s="463"/>
      <c r="G832" s="234" t="s">
        <v>77</v>
      </c>
      <c r="H832" s="185" t="s">
        <v>79</v>
      </c>
      <c r="I832" s="235" t="s">
        <v>113</v>
      </c>
    </row>
    <row r="833" spans="1:9" ht="15" thickBot="1" x14ac:dyDescent="0.25">
      <c r="A833" s="74"/>
      <c r="B833" s="172" t="s">
        <v>65</v>
      </c>
      <c r="C833" s="55">
        <v>11990000</v>
      </c>
      <c r="D833" s="56">
        <v>11990000</v>
      </c>
      <c r="F833" s="241" t="s">
        <v>65</v>
      </c>
      <c r="G833" s="242">
        <f>+MROUND(D833*1.083,1000)</f>
        <v>12985000</v>
      </c>
      <c r="H833" s="256">
        <f>(G833/D833)-1</f>
        <v>8.2985821517931546E-2</v>
      </c>
      <c r="I833" s="244">
        <f>+G833</f>
        <v>12985000</v>
      </c>
    </row>
    <row r="834" spans="1:9" ht="15" thickBot="1" x14ac:dyDescent="0.25">
      <c r="A834" s="74"/>
      <c r="B834" s="52"/>
      <c r="C834" s="52"/>
      <c r="D834" s="52"/>
    </row>
    <row r="835" spans="1:9" ht="15.75" x14ac:dyDescent="0.25">
      <c r="A835" s="74"/>
      <c r="B835" s="430" t="s">
        <v>143</v>
      </c>
      <c r="C835" s="431"/>
      <c r="D835" s="432"/>
      <c r="F835" s="474" t="s">
        <v>143</v>
      </c>
      <c r="G835" s="475"/>
      <c r="H835" s="475"/>
      <c r="I835" s="476"/>
    </row>
    <row r="836" spans="1:9" x14ac:dyDescent="0.2">
      <c r="A836" s="74"/>
      <c r="B836" s="433" t="s">
        <v>83</v>
      </c>
      <c r="C836" s="434"/>
      <c r="D836" s="435"/>
      <c r="F836" s="415" t="s">
        <v>83</v>
      </c>
      <c r="G836" s="416"/>
      <c r="H836" s="416"/>
      <c r="I836" s="417"/>
    </row>
    <row r="837" spans="1:9" x14ac:dyDescent="0.2">
      <c r="A837" s="74"/>
      <c r="B837" s="418" t="s">
        <v>4</v>
      </c>
      <c r="C837" s="434" t="s">
        <v>5</v>
      </c>
      <c r="D837" s="435"/>
      <c r="F837" s="401" t="s">
        <v>4</v>
      </c>
      <c r="G837" s="409" t="s">
        <v>5</v>
      </c>
      <c r="H837" s="410"/>
      <c r="I837" s="411"/>
    </row>
    <row r="838" spans="1:9" ht="15" thickBot="1" x14ac:dyDescent="0.25">
      <c r="A838" s="74"/>
      <c r="B838" s="419"/>
      <c r="C838" s="237" t="s">
        <v>77</v>
      </c>
      <c r="D838" s="238" t="s">
        <v>113</v>
      </c>
      <c r="F838" s="451"/>
      <c r="G838" s="254" t="s">
        <v>77</v>
      </c>
      <c r="H838" s="194" t="s">
        <v>79</v>
      </c>
      <c r="I838" s="255" t="s">
        <v>113</v>
      </c>
    </row>
    <row r="839" spans="1:9" ht="15" thickBot="1" x14ac:dyDescent="0.25">
      <c r="A839" s="74"/>
      <c r="B839" s="427" t="s">
        <v>31</v>
      </c>
      <c r="C839" s="428"/>
      <c r="D839" s="429"/>
      <c r="F839" s="471" t="s">
        <v>31</v>
      </c>
      <c r="G839" s="472"/>
      <c r="H839" s="472"/>
      <c r="I839" s="473"/>
    </row>
    <row r="840" spans="1:9" x14ac:dyDescent="0.2">
      <c r="A840" s="74"/>
      <c r="B840" s="41" t="s">
        <v>10</v>
      </c>
      <c r="C840" s="42">
        <v>7072000</v>
      </c>
      <c r="D840" s="43">
        <v>7072000</v>
      </c>
      <c r="F840" s="41" t="s">
        <v>66</v>
      </c>
      <c r="G840" s="269">
        <f>+MROUND(D840*1.083,1000)</f>
        <v>7659000</v>
      </c>
      <c r="H840" s="199">
        <f>(G840/D840)-1</f>
        <v>8.3003393665158409E-2</v>
      </c>
      <c r="I840" s="189"/>
    </row>
    <row r="841" spans="1:9" ht="15" thickBot="1" x14ac:dyDescent="0.25">
      <c r="A841" s="74"/>
      <c r="B841" s="63" t="s">
        <v>11</v>
      </c>
      <c r="C841" s="8">
        <v>7072000</v>
      </c>
      <c r="D841" s="9">
        <v>7072000</v>
      </c>
      <c r="F841" s="26" t="s">
        <v>66</v>
      </c>
      <c r="G841" s="268"/>
      <c r="H841" s="31"/>
      <c r="I841" s="25">
        <f>+G840</f>
        <v>7659000</v>
      </c>
    </row>
    <row r="842" spans="1:9" x14ac:dyDescent="0.2">
      <c r="A842" s="74"/>
      <c r="B842" s="63" t="s">
        <v>12</v>
      </c>
      <c r="C842" s="8">
        <v>7072000</v>
      </c>
      <c r="D842" s="9">
        <v>7072000</v>
      </c>
    </row>
    <row r="843" spans="1:9" ht="15" thickBot="1" x14ac:dyDescent="0.25">
      <c r="A843" s="74"/>
      <c r="B843" s="49" t="s">
        <v>13</v>
      </c>
      <c r="C843" s="286" t="s">
        <v>144</v>
      </c>
      <c r="D843" s="35">
        <v>7072000</v>
      </c>
    </row>
    <row r="844" spans="1:9" ht="15" thickBot="1" x14ac:dyDescent="0.25">
      <c r="A844" s="74"/>
      <c r="B844" s="477" t="s">
        <v>23</v>
      </c>
      <c r="C844" s="478"/>
      <c r="D844" s="479"/>
    </row>
    <row r="845" spans="1:9" x14ac:dyDescent="0.2">
      <c r="A845" s="74"/>
      <c r="B845" s="41" t="s">
        <v>10</v>
      </c>
      <c r="C845" s="269">
        <v>7072000</v>
      </c>
      <c r="D845" s="189">
        <v>7072000</v>
      </c>
    </row>
    <row r="846" spans="1:9" x14ac:dyDescent="0.2">
      <c r="A846" s="74"/>
      <c r="B846" s="63" t="s">
        <v>11</v>
      </c>
      <c r="C846" s="267">
        <v>7072000</v>
      </c>
      <c r="D846" s="22">
        <v>7072000</v>
      </c>
    </row>
    <row r="847" spans="1:9" x14ac:dyDescent="0.2">
      <c r="A847" s="74"/>
      <c r="B847" s="63" t="s">
        <v>12</v>
      </c>
      <c r="C847" s="267">
        <v>7072000</v>
      </c>
      <c r="D847" s="22">
        <v>7072000</v>
      </c>
    </row>
    <row r="848" spans="1:9" ht="15" thickBot="1" x14ac:dyDescent="0.25">
      <c r="A848" s="74"/>
      <c r="B848" s="26" t="s">
        <v>13</v>
      </c>
      <c r="C848" s="285" t="s">
        <v>1</v>
      </c>
      <c r="D848" s="25">
        <v>7072000</v>
      </c>
    </row>
    <row r="849" spans="1:9" ht="15" thickBot="1" x14ac:dyDescent="0.25">
      <c r="A849" s="74"/>
      <c r="B849" s="44"/>
      <c r="C849" s="33"/>
      <c r="D849" s="33"/>
    </row>
    <row r="850" spans="1:9" ht="21" thickBot="1" x14ac:dyDescent="0.35">
      <c r="A850" s="74"/>
      <c r="B850" s="459" t="s">
        <v>145</v>
      </c>
      <c r="C850" s="460"/>
      <c r="D850" s="461"/>
      <c r="F850" s="405" t="s">
        <v>145</v>
      </c>
      <c r="G850" s="456"/>
      <c r="H850" s="457"/>
      <c r="I850" s="458"/>
    </row>
    <row r="851" spans="1:9" s="283" customFormat="1" ht="21" thickBot="1" x14ac:dyDescent="0.35">
      <c r="A851" s="87"/>
      <c r="B851" s="245"/>
      <c r="C851" s="246"/>
      <c r="D851" s="246"/>
      <c r="E851" s="282"/>
      <c r="F851" s="253"/>
      <c r="G851" s="52"/>
      <c r="H851" s="52"/>
      <c r="I851" s="52"/>
    </row>
    <row r="852" spans="1:9" ht="15.75" x14ac:dyDescent="0.25">
      <c r="A852" s="74"/>
      <c r="B852" s="430" t="s">
        <v>146</v>
      </c>
      <c r="C852" s="431"/>
      <c r="D852" s="432"/>
      <c r="F852" s="464" t="s">
        <v>146</v>
      </c>
      <c r="G852" s="465"/>
      <c r="H852" s="465"/>
      <c r="I852" s="466"/>
    </row>
    <row r="853" spans="1:9" x14ac:dyDescent="0.2">
      <c r="A853" s="74"/>
      <c r="B853" s="433" t="s">
        <v>83</v>
      </c>
      <c r="C853" s="434"/>
      <c r="D853" s="435"/>
      <c r="F853" s="467" t="s">
        <v>83</v>
      </c>
      <c r="G853" s="468"/>
      <c r="H853" s="468"/>
      <c r="I853" s="469"/>
    </row>
    <row r="854" spans="1:9" x14ac:dyDescent="0.2">
      <c r="A854" s="74"/>
      <c r="B854" s="418" t="s">
        <v>4</v>
      </c>
      <c r="C854" s="434" t="s">
        <v>5</v>
      </c>
      <c r="D854" s="435"/>
      <c r="F854" s="418" t="s">
        <v>4</v>
      </c>
      <c r="G854" s="434" t="s">
        <v>5</v>
      </c>
      <c r="H854" s="470"/>
      <c r="I854" s="435"/>
    </row>
    <row r="855" spans="1:9" ht="15" thickBot="1" x14ac:dyDescent="0.25">
      <c r="A855" s="74"/>
      <c r="B855" s="419"/>
      <c r="C855" s="68" t="s">
        <v>77</v>
      </c>
      <c r="D855" s="69" t="s">
        <v>78</v>
      </c>
      <c r="F855" s="419"/>
      <c r="G855" s="180" t="s">
        <v>77</v>
      </c>
      <c r="H855" s="191" t="s">
        <v>79</v>
      </c>
      <c r="I855" s="173" t="s">
        <v>113</v>
      </c>
    </row>
    <row r="856" spans="1:9" ht="15" thickBot="1" x14ac:dyDescent="0.25">
      <c r="A856" s="74"/>
      <c r="B856" s="427" t="s">
        <v>31</v>
      </c>
      <c r="C856" s="428"/>
      <c r="D856" s="429"/>
      <c r="F856" s="398" t="s">
        <v>31</v>
      </c>
      <c r="G856" s="399"/>
      <c r="H856" s="399"/>
      <c r="I856" s="400"/>
    </row>
    <row r="857" spans="1:9" x14ac:dyDescent="0.2">
      <c r="A857" s="74"/>
      <c r="B857" s="41" t="s">
        <v>10</v>
      </c>
      <c r="C857" s="269">
        <v>6582000</v>
      </c>
      <c r="D857" s="189">
        <v>6582000</v>
      </c>
      <c r="F857" s="225" t="s">
        <v>66</v>
      </c>
      <c r="G857" s="290">
        <f>+MROUND(D857*1.083,1000)</f>
        <v>7128000</v>
      </c>
      <c r="H857" s="210">
        <f>(G857/D857)-1</f>
        <v>8.2953509571558781E-2</v>
      </c>
      <c r="I857" s="211"/>
    </row>
    <row r="858" spans="1:9" ht="15" thickBot="1" x14ac:dyDescent="0.25">
      <c r="A858" s="74"/>
      <c r="B858" s="63" t="s">
        <v>11</v>
      </c>
      <c r="C858" s="267">
        <v>6582000</v>
      </c>
      <c r="D858" s="22">
        <v>6582000</v>
      </c>
      <c r="F858" s="26" t="s">
        <v>66</v>
      </c>
      <c r="G858" s="268"/>
      <c r="H858" s="31"/>
      <c r="I858" s="25">
        <f>+G857</f>
        <v>7128000</v>
      </c>
    </row>
    <row r="859" spans="1:9" x14ac:dyDescent="0.2">
      <c r="A859" s="74"/>
      <c r="B859" s="63" t="s">
        <v>12</v>
      </c>
      <c r="C859" s="267">
        <v>6582000</v>
      </c>
      <c r="D859" s="22">
        <v>6582000</v>
      </c>
    </row>
    <row r="860" spans="1:9" ht="15" thickBot="1" x14ac:dyDescent="0.25">
      <c r="A860" s="74"/>
      <c r="B860" s="49" t="s">
        <v>13</v>
      </c>
      <c r="C860" s="286" t="s">
        <v>147</v>
      </c>
      <c r="D860" s="35">
        <v>6582000</v>
      </c>
    </row>
    <row r="861" spans="1:9" ht="15" thickBot="1" x14ac:dyDescent="0.25">
      <c r="A861" s="74"/>
      <c r="B861" s="477" t="s">
        <v>23</v>
      </c>
      <c r="C861" s="478"/>
      <c r="D861" s="479"/>
    </row>
    <row r="862" spans="1:9" x14ac:dyDescent="0.2">
      <c r="A862" s="74"/>
      <c r="B862" s="41" t="s">
        <v>10</v>
      </c>
      <c r="C862" s="269">
        <v>6582000</v>
      </c>
      <c r="D862" s="189">
        <v>6582000</v>
      </c>
    </row>
    <row r="863" spans="1:9" x14ac:dyDescent="0.2">
      <c r="A863" s="74"/>
      <c r="B863" s="63" t="s">
        <v>11</v>
      </c>
      <c r="C863" s="267">
        <v>6582000</v>
      </c>
      <c r="D863" s="22">
        <v>6582000</v>
      </c>
    </row>
    <row r="864" spans="1:9" x14ac:dyDescent="0.2">
      <c r="A864" s="74"/>
      <c r="B864" s="63" t="s">
        <v>12</v>
      </c>
      <c r="C864" s="267">
        <v>6582000</v>
      </c>
      <c r="D864" s="22">
        <v>6582000</v>
      </c>
    </row>
    <row r="865" spans="1:9" ht="15" thickBot="1" x14ac:dyDescent="0.25">
      <c r="A865" s="74"/>
      <c r="B865" s="26" t="s">
        <v>13</v>
      </c>
      <c r="C865" s="285" t="s">
        <v>1</v>
      </c>
      <c r="D865" s="25">
        <v>6582000</v>
      </c>
    </row>
    <row r="866" spans="1:9" ht="15" thickBot="1" x14ac:dyDescent="0.25">
      <c r="A866" s="74"/>
      <c r="B866" s="44"/>
      <c r="C866" s="53"/>
      <c r="D866" s="53"/>
    </row>
    <row r="867" spans="1:9" ht="15.75" x14ac:dyDescent="0.25">
      <c r="A867" s="74"/>
      <c r="B867" s="430" t="s">
        <v>148</v>
      </c>
      <c r="C867" s="431"/>
      <c r="D867" s="432"/>
      <c r="F867" s="464" t="s">
        <v>148</v>
      </c>
      <c r="G867" s="465"/>
      <c r="H867" s="465"/>
      <c r="I867" s="466"/>
    </row>
    <row r="868" spans="1:9" x14ac:dyDescent="0.2">
      <c r="A868" s="74"/>
      <c r="B868" s="433" t="s">
        <v>83</v>
      </c>
      <c r="C868" s="434"/>
      <c r="D868" s="435"/>
      <c r="F868" s="467" t="s">
        <v>83</v>
      </c>
      <c r="G868" s="468"/>
      <c r="H868" s="468"/>
      <c r="I868" s="469"/>
    </row>
    <row r="869" spans="1:9" x14ac:dyDescent="0.2">
      <c r="A869" s="74"/>
      <c r="B869" s="63" t="s">
        <v>4</v>
      </c>
      <c r="C869" s="434" t="s">
        <v>5</v>
      </c>
      <c r="D869" s="435"/>
      <c r="F869" s="418" t="s">
        <v>4</v>
      </c>
      <c r="G869" s="434" t="s">
        <v>5</v>
      </c>
      <c r="H869" s="470"/>
      <c r="I869" s="435"/>
    </row>
    <row r="870" spans="1:9" ht="15" thickBot="1" x14ac:dyDescent="0.25">
      <c r="A870" s="74"/>
      <c r="B870" s="63"/>
      <c r="C870" s="4" t="s">
        <v>77</v>
      </c>
      <c r="D870" s="5" t="s">
        <v>78</v>
      </c>
      <c r="F870" s="419"/>
      <c r="G870" s="180" t="s">
        <v>77</v>
      </c>
      <c r="H870" s="191" t="s">
        <v>79</v>
      </c>
      <c r="I870" s="173" t="s">
        <v>113</v>
      </c>
    </row>
    <row r="871" spans="1:9" ht="15" thickBot="1" x14ac:dyDescent="0.25">
      <c r="A871" s="74"/>
      <c r="B871" s="433" t="s">
        <v>31</v>
      </c>
      <c r="C871" s="434"/>
      <c r="D871" s="435"/>
      <c r="F871" s="398" t="s">
        <v>31</v>
      </c>
      <c r="G871" s="399"/>
      <c r="H871" s="399"/>
      <c r="I871" s="400"/>
    </row>
    <row r="872" spans="1:9" x14ac:dyDescent="0.2">
      <c r="A872" s="74"/>
      <c r="B872" s="63" t="s">
        <v>10</v>
      </c>
      <c r="C872" s="267">
        <v>6582000</v>
      </c>
      <c r="D872" s="22">
        <v>6582000</v>
      </c>
      <c r="F872" s="225" t="s">
        <v>66</v>
      </c>
      <c r="G872" s="290">
        <f>+MROUND(D857*1.083,1000)</f>
        <v>7128000</v>
      </c>
      <c r="H872" s="210">
        <f>(G872/D857)-1</f>
        <v>8.2953509571558781E-2</v>
      </c>
      <c r="I872" s="211"/>
    </row>
    <row r="873" spans="1:9" ht="15" thickBot="1" x14ac:dyDescent="0.25">
      <c r="A873" s="74"/>
      <c r="B873" s="63" t="s">
        <v>11</v>
      </c>
      <c r="C873" s="267">
        <v>6582000</v>
      </c>
      <c r="D873" s="22">
        <v>6582000</v>
      </c>
      <c r="F873" s="26" t="s">
        <v>66</v>
      </c>
      <c r="G873" s="268"/>
      <c r="H873" s="31"/>
      <c r="I873" s="25">
        <f>+G872</f>
        <v>7128000</v>
      </c>
    </row>
    <row r="874" spans="1:9" x14ac:dyDescent="0.2">
      <c r="A874" s="74"/>
      <c r="B874" s="63" t="s">
        <v>12</v>
      </c>
      <c r="C874" s="267">
        <v>6582000</v>
      </c>
      <c r="D874" s="22">
        <v>6582000</v>
      </c>
    </row>
    <row r="875" spans="1:9" x14ac:dyDescent="0.2">
      <c r="A875" s="74"/>
      <c r="B875" s="63" t="s">
        <v>13</v>
      </c>
      <c r="C875" s="267" t="s">
        <v>147</v>
      </c>
      <c r="D875" s="22">
        <v>6582000</v>
      </c>
    </row>
    <row r="876" spans="1:9" x14ac:dyDescent="0.2">
      <c r="A876" s="74"/>
      <c r="B876" s="455" t="s">
        <v>23</v>
      </c>
      <c r="C876" s="409"/>
      <c r="D876" s="411"/>
    </row>
    <row r="877" spans="1:9" x14ac:dyDescent="0.2">
      <c r="A877" s="74"/>
      <c r="B877" s="63" t="s">
        <v>10</v>
      </c>
      <c r="C877" s="267">
        <v>6582000</v>
      </c>
      <c r="D877" s="22">
        <v>6582000</v>
      </c>
    </row>
    <row r="878" spans="1:9" x14ac:dyDescent="0.2">
      <c r="A878" s="74"/>
      <c r="B878" s="63" t="s">
        <v>11</v>
      </c>
      <c r="C878" s="267">
        <v>6582000</v>
      </c>
      <c r="D878" s="22">
        <v>6582000</v>
      </c>
    </row>
    <row r="879" spans="1:9" x14ac:dyDescent="0.2">
      <c r="A879" s="74"/>
      <c r="B879" s="63" t="s">
        <v>12</v>
      </c>
      <c r="C879" s="267">
        <v>6582000</v>
      </c>
      <c r="D879" s="22">
        <v>6582000</v>
      </c>
    </row>
    <row r="880" spans="1:9" ht="15" thickBot="1" x14ac:dyDescent="0.25">
      <c r="A880" s="74"/>
      <c r="B880" s="26" t="s">
        <v>13</v>
      </c>
      <c r="C880" s="285" t="s">
        <v>1</v>
      </c>
      <c r="D880" s="25">
        <v>6582000</v>
      </c>
    </row>
    <row r="881" spans="1:9" ht="15" thickBot="1" x14ac:dyDescent="0.25">
      <c r="A881" s="74"/>
      <c r="B881" s="52"/>
      <c r="C881" s="287"/>
      <c r="D881" s="33"/>
    </row>
    <row r="882" spans="1:9" ht="15.75" x14ac:dyDescent="0.25">
      <c r="A882" s="74"/>
      <c r="B882" s="52"/>
      <c r="C882" s="287"/>
      <c r="D882" s="33"/>
      <c r="F882" s="452" t="s">
        <v>190</v>
      </c>
      <c r="G882" s="453"/>
      <c r="H882" s="453"/>
      <c r="I882" s="454"/>
    </row>
    <row r="883" spans="1:9" x14ac:dyDescent="0.2">
      <c r="A883" s="74"/>
      <c r="B883" s="52"/>
      <c r="C883" s="287"/>
      <c r="D883" s="33"/>
      <c r="F883" s="455" t="s">
        <v>83</v>
      </c>
      <c r="G883" s="409"/>
      <c r="H883" s="409"/>
      <c r="I883" s="411"/>
    </row>
    <row r="884" spans="1:9" x14ac:dyDescent="0.2">
      <c r="A884" s="74"/>
      <c r="B884" s="52"/>
      <c r="C884" s="287"/>
      <c r="D884" s="33"/>
      <c r="F884" s="462" t="s">
        <v>181</v>
      </c>
      <c r="G884" s="409" t="s">
        <v>182</v>
      </c>
      <c r="H884" s="409"/>
      <c r="I884" s="411"/>
    </row>
    <row r="885" spans="1:9" ht="15" thickBot="1" x14ac:dyDescent="0.25">
      <c r="A885" s="74"/>
      <c r="B885" s="52"/>
      <c r="C885" s="287"/>
      <c r="D885" s="33"/>
      <c r="F885" s="463"/>
      <c r="G885" s="180" t="s">
        <v>77</v>
      </c>
      <c r="H885" s="185" t="s">
        <v>79</v>
      </c>
      <c r="I885" s="173" t="s">
        <v>113</v>
      </c>
    </row>
    <row r="886" spans="1:9" x14ac:dyDescent="0.2">
      <c r="A886" s="74"/>
      <c r="B886" s="52"/>
      <c r="C886" s="287"/>
      <c r="D886" s="33"/>
      <c r="F886" s="181" t="s">
        <v>50</v>
      </c>
      <c r="G886" s="182">
        <v>5600000</v>
      </c>
      <c r="H886" s="249">
        <f>IFERROR((G886/D886)-1,0)</f>
        <v>0</v>
      </c>
      <c r="I886" s="189">
        <f>+G886</f>
        <v>5600000</v>
      </c>
    </row>
    <row r="887" spans="1:9" ht="15" thickBot="1" x14ac:dyDescent="0.25">
      <c r="A887" s="74"/>
      <c r="B887" s="52"/>
      <c r="C887" s="287"/>
      <c r="D887" s="33"/>
      <c r="F887" s="23" t="s">
        <v>50</v>
      </c>
      <c r="G887" s="24"/>
      <c r="H887" s="175"/>
      <c r="I887" s="25">
        <f>+G886</f>
        <v>5600000</v>
      </c>
    </row>
    <row r="888" spans="1:9" ht="15" thickBot="1" x14ac:dyDescent="0.25">
      <c r="A888" s="74"/>
      <c r="B888" s="52"/>
      <c r="C888" s="287"/>
      <c r="D888" s="33"/>
    </row>
    <row r="889" spans="1:9" ht="21" thickBot="1" x14ac:dyDescent="0.35">
      <c r="A889" s="74"/>
      <c r="B889" s="459" t="s">
        <v>149</v>
      </c>
      <c r="C889" s="460"/>
      <c r="D889" s="461"/>
      <c r="F889" s="405" t="s">
        <v>149</v>
      </c>
      <c r="G889" s="456"/>
      <c r="H889" s="457"/>
      <c r="I889" s="458"/>
    </row>
    <row r="890" spans="1:9" s="283" customFormat="1" ht="21" thickBot="1" x14ac:dyDescent="0.35">
      <c r="A890" s="87"/>
      <c r="B890" s="245"/>
      <c r="C890" s="246"/>
      <c r="D890" s="246"/>
      <c r="E890" s="282"/>
      <c r="F890" s="282"/>
      <c r="G890" s="282"/>
      <c r="H890" s="282"/>
      <c r="I890" s="282"/>
    </row>
    <row r="891" spans="1:9" ht="15.75" x14ac:dyDescent="0.25">
      <c r="A891" s="74"/>
      <c r="B891" s="452" t="s">
        <v>150</v>
      </c>
      <c r="C891" s="453"/>
      <c r="D891" s="454"/>
      <c r="F891" s="412" t="s">
        <v>150</v>
      </c>
      <c r="G891" s="413"/>
      <c r="H891" s="413"/>
      <c r="I891" s="414"/>
    </row>
    <row r="892" spans="1:9" x14ac:dyDescent="0.2">
      <c r="A892" s="74"/>
      <c r="B892" s="433" t="s">
        <v>81</v>
      </c>
      <c r="C892" s="434"/>
      <c r="D892" s="435"/>
      <c r="F892" s="415" t="s">
        <v>81</v>
      </c>
      <c r="G892" s="416"/>
      <c r="H892" s="416"/>
      <c r="I892" s="417"/>
    </row>
    <row r="893" spans="1:9" x14ac:dyDescent="0.2">
      <c r="A893" s="74"/>
      <c r="B893" s="418" t="s">
        <v>4</v>
      </c>
      <c r="C893" s="434" t="s">
        <v>5</v>
      </c>
      <c r="D893" s="435"/>
      <c r="F893" s="401" t="s">
        <v>4</v>
      </c>
      <c r="G893" s="409" t="s">
        <v>5</v>
      </c>
      <c r="H893" s="410"/>
      <c r="I893" s="411"/>
    </row>
    <row r="894" spans="1:9" ht="15" thickBot="1" x14ac:dyDescent="0.25">
      <c r="A894" s="74"/>
      <c r="B894" s="419"/>
      <c r="C894" s="68" t="s">
        <v>77</v>
      </c>
      <c r="D894" s="69" t="s">
        <v>78</v>
      </c>
      <c r="F894" s="420"/>
      <c r="G894" s="180" t="s">
        <v>77</v>
      </c>
      <c r="H894" s="191" t="s">
        <v>79</v>
      </c>
      <c r="I894" s="173" t="s">
        <v>113</v>
      </c>
    </row>
    <row r="895" spans="1:9" x14ac:dyDescent="0.2">
      <c r="A895" s="74"/>
      <c r="B895" s="41" t="s">
        <v>10</v>
      </c>
      <c r="C895" s="42">
        <v>5324000</v>
      </c>
      <c r="D895" s="43">
        <v>5324000</v>
      </c>
      <c r="F895" s="181" t="s">
        <v>10</v>
      </c>
      <c r="G895" s="182">
        <f>+MROUND(D895*1.083,1000)</f>
        <v>5766000</v>
      </c>
      <c r="H895" s="249">
        <f>(G895/D895)-1</f>
        <v>8.3020285499624258E-2</v>
      </c>
      <c r="I895" s="189">
        <f>+G895</f>
        <v>5766000</v>
      </c>
    </row>
    <row r="896" spans="1:9" ht="15" thickBot="1" x14ac:dyDescent="0.25">
      <c r="A896" s="74"/>
      <c r="B896" s="26" t="s">
        <v>11</v>
      </c>
      <c r="C896" s="11">
        <v>5070000</v>
      </c>
      <c r="D896" s="12">
        <v>5324000</v>
      </c>
      <c r="F896" s="23" t="s">
        <v>11</v>
      </c>
      <c r="G896" s="24">
        <f>+D895</f>
        <v>5324000</v>
      </c>
      <c r="H896" s="248">
        <f>(G896/D895)-1</f>
        <v>0</v>
      </c>
      <c r="I896" s="25">
        <f>+G895</f>
        <v>5766000</v>
      </c>
    </row>
    <row r="897" spans="1:9" ht="15" thickBot="1" x14ac:dyDescent="0.25">
      <c r="A897" s="74"/>
      <c r="B897" s="52"/>
      <c r="C897" s="19"/>
      <c r="D897" s="38"/>
    </row>
    <row r="898" spans="1:9" ht="15.75" x14ac:dyDescent="0.25">
      <c r="A898" s="74"/>
      <c r="B898" s="430" t="s">
        <v>151</v>
      </c>
      <c r="C898" s="431"/>
      <c r="D898" s="432"/>
      <c r="F898" s="421" t="s">
        <v>151</v>
      </c>
      <c r="G898" s="422"/>
      <c r="H898" s="422"/>
      <c r="I898" s="423"/>
    </row>
    <row r="899" spans="1:9" x14ac:dyDescent="0.2">
      <c r="A899" s="74"/>
      <c r="B899" s="433" t="s">
        <v>81</v>
      </c>
      <c r="C899" s="434"/>
      <c r="D899" s="435"/>
      <c r="F899" s="415" t="s">
        <v>81</v>
      </c>
      <c r="G899" s="416"/>
      <c r="H899" s="416"/>
      <c r="I899" s="417"/>
    </row>
    <row r="900" spans="1:9" x14ac:dyDescent="0.2">
      <c r="A900" s="74"/>
      <c r="B900" s="418" t="s">
        <v>4</v>
      </c>
      <c r="C900" s="434" t="s">
        <v>5</v>
      </c>
      <c r="D900" s="435"/>
      <c r="F900" s="401" t="s">
        <v>4</v>
      </c>
      <c r="G900" s="409" t="s">
        <v>5</v>
      </c>
      <c r="H900" s="410"/>
      <c r="I900" s="411"/>
    </row>
    <row r="901" spans="1:9" ht="15" thickBot="1" x14ac:dyDescent="0.25">
      <c r="A901" s="74"/>
      <c r="B901" s="419"/>
      <c r="C901" s="68" t="s">
        <v>77</v>
      </c>
      <c r="D901" s="69" t="s">
        <v>78</v>
      </c>
      <c r="F901" s="420"/>
      <c r="G901" s="180" t="s">
        <v>77</v>
      </c>
      <c r="H901" s="191" t="s">
        <v>79</v>
      </c>
      <c r="I901" s="173" t="s">
        <v>113</v>
      </c>
    </row>
    <row r="902" spans="1:9" x14ac:dyDescent="0.2">
      <c r="A902" s="74"/>
      <c r="B902" s="41" t="s">
        <v>10</v>
      </c>
      <c r="C902" s="42">
        <v>6269000</v>
      </c>
      <c r="D902" s="43">
        <v>6269000</v>
      </c>
      <c r="F902" s="181" t="s">
        <v>10</v>
      </c>
      <c r="G902" s="182">
        <f>+MROUND(D902*1.083,1000)</f>
        <v>6789000</v>
      </c>
      <c r="H902" s="190">
        <f>(G902/D902)-1</f>
        <v>8.2947838570744947E-2</v>
      </c>
      <c r="I902" s="189">
        <f>+G902</f>
        <v>6789000</v>
      </c>
    </row>
    <row r="903" spans="1:9" ht="15" thickBot="1" x14ac:dyDescent="0.25">
      <c r="A903" s="74"/>
      <c r="B903" s="26" t="s">
        <v>11</v>
      </c>
      <c r="C903" s="11">
        <v>5970000</v>
      </c>
      <c r="D903" s="12">
        <v>6269000</v>
      </c>
      <c r="F903" s="23" t="s">
        <v>11</v>
      </c>
      <c r="G903" s="24">
        <f>+D902</f>
        <v>6269000</v>
      </c>
      <c r="H903" s="175">
        <f>(G903/D902)-1</f>
        <v>0</v>
      </c>
      <c r="I903" s="25">
        <f>+G902</f>
        <v>6789000</v>
      </c>
    </row>
    <row r="904" spans="1:9" ht="15" thickBot="1" x14ac:dyDescent="0.25">
      <c r="A904" s="74"/>
      <c r="B904" s="52"/>
      <c r="C904" s="19"/>
      <c r="D904" s="38"/>
    </row>
    <row r="905" spans="1:9" ht="15.75" x14ac:dyDescent="0.25">
      <c r="A905" s="74"/>
      <c r="B905" s="430" t="s">
        <v>152</v>
      </c>
      <c r="C905" s="431"/>
      <c r="D905" s="432"/>
      <c r="F905" s="452" t="s">
        <v>152</v>
      </c>
      <c r="G905" s="453"/>
      <c r="H905" s="453"/>
      <c r="I905" s="454"/>
    </row>
    <row r="906" spans="1:9" x14ac:dyDescent="0.2">
      <c r="A906" s="74"/>
      <c r="B906" s="433" t="s">
        <v>81</v>
      </c>
      <c r="C906" s="434"/>
      <c r="D906" s="435"/>
      <c r="F906" s="455" t="s">
        <v>81</v>
      </c>
      <c r="G906" s="409"/>
      <c r="H906" s="409"/>
      <c r="I906" s="411"/>
    </row>
    <row r="907" spans="1:9" x14ac:dyDescent="0.2">
      <c r="A907" s="74"/>
      <c r="B907" s="418" t="s">
        <v>4</v>
      </c>
      <c r="C907" s="434" t="s">
        <v>5</v>
      </c>
      <c r="D907" s="435"/>
      <c r="F907" s="401" t="s">
        <v>4</v>
      </c>
      <c r="G907" s="409" t="s">
        <v>5</v>
      </c>
      <c r="H907" s="409"/>
      <c r="I907" s="411"/>
    </row>
    <row r="908" spans="1:9" ht="15" thickBot="1" x14ac:dyDescent="0.25">
      <c r="A908" s="74"/>
      <c r="B908" s="419"/>
      <c r="C908" s="68" t="s">
        <v>77</v>
      </c>
      <c r="D908" s="69" t="s">
        <v>78</v>
      </c>
      <c r="F908" s="420"/>
      <c r="G908" s="180" t="s">
        <v>77</v>
      </c>
      <c r="H908" s="185" t="s">
        <v>79</v>
      </c>
      <c r="I908" s="173" t="s">
        <v>113</v>
      </c>
    </row>
    <row r="909" spans="1:9" x14ac:dyDescent="0.2">
      <c r="A909" s="74"/>
      <c r="B909" s="181" t="s">
        <v>10</v>
      </c>
      <c r="C909" s="182">
        <v>6731000</v>
      </c>
      <c r="D909" s="189">
        <v>6731000</v>
      </c>
      <c r="F909" s="181" t="s">
        <v>10</v>
      </c>
      <c r="G909" s="182">
        <f>+MROUND(D909*1.083,1000)</f>
        <v>7290000</v>
      </c>
      <c r="H909" s="190">
        <f>(G909/D909)-1</f>
        <v>8.3048581191502047E-2</v>
      </c>
      <c r="I909" s="189">
        <f>+G909</f>
        <v>7290000</v>
      </c>
    </row>
    <row r="910" spans="1:9" ht="15" thickBot="1" x14ac:dyDescent="0.25">
      <c r="A910" s="74"/>
      <c r="B910" s="23" t="s">
        <v>11</v>
      </c>
      <c r="C910" s="24">
        <v>6410000</v>
      </c>
      <c r="D910" s="25">
        <v>6731000</v>
      </c>
      <c r="F910" s="23" t="s">
        <v>11</v>
      </c>
      <c r="G910" s="24">
        <f>+D909</f>
        <v>6731000</v>
      </c>
      <c r="H910" s="175">
        <f>(G910/D909)-1</f>
        <v>0</v>
      </c>
      <c r="I910" s="25">
        <f>+G909</f>
        <v>7290000</v>
      </c>
    </row>
    <row r="911" spans="1:9" ht="15" thickBot="1" x14ac:dyDescent="0.25">
      <c r="A911" s="74"/>
      <c r="B911" s="52"/>
      <c r="C911" s="287"/>
      <c r="D911" s="33"/>
    </row>
    <row r="912" spans="1:9" ht="15.75" x14ac:dyDescent="0.25">
      <c r="A912" s="74"/>
      <c r="B912" s="452" t="s">
        <v>153</v>
      </c>
      <c r="C912" s="453"/>
      <c r="D912" s="454"/>
      <c r="F912" s="412" t="s">
        <v>153</v>
      </c>
      <c r="G912" s="413"/>
      <c r="H912" s="413"/>
      <c r="I912" s="414"/>
    </row>
    <row r="913" spans="1:9" x14ac:dyDescent="0.2">
      <c r="A913" s="74"/>
      <c r="B913" s="433" t="s">
        <v>81</v>
      </c>
      <c r="C913" s="434"/>
      <c r="D913" s="435"/>
      <c r="F913" s="415" t="s">
        <v>81</v>
      </c>
      <c r="G913" s="416"/>
      <c r="H913" s="416"/>
      <c r="I913" s="417"/>
    </row>
    <row r="914" spans="1:9" x14ac:dyDescent="0.2">
      <c r="A914" s="74"/>
      <c r="B914" s="418" t="s">
        <v>4</v>
      </c>
      <c r="C914" s="434" t="s">
        <v>5</v>
      </c>
      <c r="D914" s="435"/>
      <c r="F914" s="401" t="s">
        <v>4</v>
      </c>
      <c r="G914" s="409" t="s">
        <v>5</v>
      </c>
      <c r="H914" s="410"/>
      <c r="I914" s="411"/>
    </row>
    <row r="915" spans="1:9" ht="21" customHeight="1" thickBot="1" x14ac:dyDescent="0.25">
      <c r="A915" s="74"/>
      <c r="B915" s="419"/>
      <c r="C915" s="68" t="s">
        <v>77</v>
      </c>
      <c r="D915" s="69" t="s">
        <v>78</v>
      </c>
      <c r="F915" s="420"/>
      <c r="G915" s="180" t="s">
        <v>77</v>
      </c>
      <c r="H915" s="191" t="s">
        <v>79</v>
      </c>
      <c r="I915" s="173" t="s">
        <v>113</v>
      </c>
    </row>
    <row r="916" spans="1:9" x14ac:dyDescent="0.2">
      <c r="A916" s="74"/>
      <c r="B916" s="41" t="s">
        <v>10</v>
      </c>
      <c r="C916" s="42">
        <v>6605000</v>
      </c>
      <c r="D916" s="43">
        <v>6605000</v>
      </c>
      <c r="F916" s="181" t="s">
        <v>10</v>
      </c>
      <c r="G916" s="182">
        <f>+MROUND(D916*1.083,1000)</f>
        <v>7153000</v>
      </c>
      <c r="H916" s="249">
        <f>(G916/D916)-1</f>
        <v>8.2967448902346641E-2</v>
      </c>
      <c r="I916" s="189">
        <f>+G916</f>
        <v>7153000</v>
      </c>
    </row>
    <row r="917" spans="1:9" ht="15" thickBot="1" x14ac:dyDescent="0.25">
      <c r="A917" s="74"/>
      <c r="B917" s="26" t="s">
        <v>11</v>
      </c>
      <c r="C917" s="11">
        <v>6290000</v>
      </c>
      <c r="D917" s="12">
        <v>6605000</v>
      </c>
      <c r="F917" s="23" t="s">
        <v>11</v>
      </c>
      <c r="G917" s="24">
        <f>+D916</f>
        <v>6605000</v>
      </c>
      <c r="H917" s="248">
        <f>(G917/D916)-1</f>
        <v>0</v>
      </c>
      <c r="I917" s="25">
        <f>+G916</f>
        <v>7153000</v>
      </c>
    </row>
    <row r="918" spans="1:9" ht="15" thickBot="1" x14ac:dyDescent="0.25">
      <c r="A918" s="74"/>
      <c r="B918" s="52"/>
      <c r="C918" s="19"/>
      <c r="D918" s="38"/>
    </row>
    <row r="919" spans="1:9" ht="15.75" x14ac:dyDescent="0.25">
      <c r="A919" s="74"/>
      <c r="B919" s="430" t="s">
        <v>154</v>
      </c>
      <c r="C919" s="431"/>
      <c r="D919" s="432"/>
      <c r="F919" s="452" t="s">
        <v>154</v>
      </c>
      <c r="G919" s="453"/>
      <c r="H919" s="453"/>
      <c r="I919" s="454"/>
    </row>
    <row r="920" spans="1:9" x14ac:dyDescent="0.2">
      <c r="A920" s="74"/>
      <c r="B920" s="433" t="s">
        <v>81</v>
      </c>
      <c r="C920" s="434"/>
      <c r="D920" s="435"/>
      <c r="F920" s="455" t="s">
        <v>81</v>
      </c>
      <c r="G920" s="409"/>
      <c r="H920" s="409"/>
      <c r="I920" s="411"/>
    </row>
    <row r="921" spans="1:9" x14ac:dyDescent="0.2">
      <c r="A921" s="74"/>
      <c r="B921" s="418" t="s">
        <v>4</v>
      </c>
      <c r="C921" s="434" t="s">
        <v>5</v>
      </c>
      <c r="D921" s="435"/>
      <c r="F921" s="401" t="s">
        <v>4</v>
      </c>
      <c r="G921" s="409" t="s">
        <v>5</v>
      </c>
      <c r="H921" s="409"/>
      <c r="I921" s="411"/>
    </row>
    <row r="922" spans="1:9" ht="15" thickBot="1" x14ac:dyDescent="0.25">
      <c r="A922" s="74"/>
      <c r="B922" s="419"/>
      <c r="C922" s="68" t="s">
        <v>77</v>
      </c>
      <c r="D922" s="69" t="s">
        <v>78</v>
      </c>
      <c r="F922" s="420"/>
      <c r="G922" s="180" t="s">
        <v>77</v>
      </c>
      <c r="H922" s="191" t="s">
        <v>79</v>
      </c>
      <c r="I922" s="173" t="s">
        <v>113</v>
      </c>
    </row>
    <row r="923" spans="1:9" x14ac:dyDescent="0.2">
      <c r="A923" s="74"/>
      <c r="B923" s="41" t="s">
        <v>10</v>
      </c>
      <c r="C923" s="42">
        <v>6605000</v>
      </c>
      <c r="D923" s="43">
        <v>6605000</v>
      </c>
      <c r="F923" s="181" t="s">
        <v>10</v>
      </c>
      <c r="G923" s="182">
        <f>+MROUND(D923*1.083,1000)</f>
        <v>7153000</v>
      </c>
      <c r="H923" s="249">
        <f>(G923/D923)-1</f>
        <v>8.2967448902346641E-2</v>
      </c>
      <c r="I923" s="189">
        <f>+G923</f>
        <v>7153000</v>
      </c>
    </row>
    <row r="924" spans="1:9" ht="15" thickBot="1" x14ac:dyDescent="0.25">
      <c r="A924" s="74"/>
      <c r="B924" s="26" t="s">
        <v>11</v>
      </c>
      <c r="C924" s="11">
        <v>6290000</v>
      </c>
      <c r="D924" s="12">
        <v>6605000</v>
      </c>
      <c r="F924" s="23" t="s">
        <v>11</v>
      </c>
      <c r="G924" s="24">
        <f>+D923</f>
        <v>6605000</v>
      </c>
      <c r="H924" s="248">
        <f>(G924/D923)-1</f>
        <v>0</v>
      </c>
      <c r="I924" s="25">
        <f>+G923</f>
        <v>7153000</v>
      </c>
    </row>
    <row r="925" spans="1:9" ht="15" thickBot="1" x14ac:dyDescent="0.25">
      <c r="A925" s="74"/>
      <c r="B925" s="52"/>
      <c r="C925" s="19"/>
      <c r="D925" s="38"/>
    </row>
    <row r="926" spans="1:9" ht="15.75" x14ac:dyDescent="0.25">
      <c r="A926" s="74"/>
      <c r="B926" s="430" t="s">
        <v>155</v>
      </c>
      <c r="C926" s="431"/>
      <c r="D926" s="432"/>
      <c r="F926" s="421" t="s">
        <v>155</v>
      </c>
      <c r="G926" s="422"/>
      <c r="H926" s="422"/>
      <c r="I926" s="423"/>
    </row>
    <row r="927" spans="1:9" x14ac:dyDescent="0.2">
      <c r="A927" s="74"/>
      <c r="B927" s="455" t="s">
        <v>81</v>
      </c>
      <c r="C927" s="409"/>
      <c r="D927" s="411"/>
      <c r="F927" s="398" t="s">
        <v>81</v>
      </c>
      <c r="G927" s="399"/>
      <c r="H927" s="399"/>
      <c r="I927" s="400"/>
    </row>
    <row r="928" spans="1:9" x14ac:dyDescent="0.2">
      <c r="A928" s="74"/>
      <c r="B928" s="401" t="s">
        <v>4</v>
      </c>
      <c r="C928" s="409" t="s">
        <v>5</v>
      </c>
      <c r="D928" s="411"/>
      <c r="F928" s="401" t="s">
        <v>4</v>
      </c>
      <c r="G928" s="409" t="s">
        <v>5</v>
      </c>
      <c r="H928" s="410"/>
      <c r="I928" s="411"/>
    </row>
    <row r="929" spans="1:9" ht="15" thickBot="1" x14ac:dyDescent="0.25">
      <c r="A929" s="74"/>
      <c r="B929" s="420"/>
      <c r="C929" s="68" t="s">
        <v>77</v>
      </c>
      <c r="D929" s="69" t="s">
        <v>78</v>
      </c>
      <c r="F929" s="420"/>
      <c r="G929" s="180" t="s">
        <v>77</v>
      </c>
      <c r="H929" s="191" t="s">
        <v>79</v>
      </c>
      <c r="I929" s="173" t="s">
        <v>113</v>
      </c>
    </row>
    <row r="930" spans="1:9" x14ac:dyDescent="0.2">
      <c r="A930" s="74"/>
      <c r="B930" s="41" t="s">
        <v>10</v>
      </c>
      <c r="C930" s="42">
        <v>6605000</v>
      </c>
      <c r="D930" s="43">
        <v>6605000</v>
      </c>
      <c r="F930" s="181" t="s">
        <v>10</v>
      </c>
      <c r="G930" s="182">
        <f>+MROUND(D930*1.083,1000)</f>
        <v>7153000</v>
      </c>
      <c r="H930" s="249">
        <f>(G930/D930)-1</f>
        <v>8.2967448902346641E-2</v>
      </c>
      <c r="I930" s="189">
        <f>+G930</f>
        <v>7153000</v>
      </c>
    </row>
    <row r="931" spans="1:9" ht="15" thickBot="1" x14ac:dyDescent="0.25">
      <c r="A931" s="74"/>
      <c r="B931" s="26" t="s">
        <v>11</v>
      </c>
      <c r="C931" s="11">
        <v>6290000</v>
      </c>
      <c r="D931" s="12">
        <v>6605000</v>
      </c>
      <c r="F931" s="23" t="s">
        <v>11</v>
      </c>
      <c r="G931" s="24">
        <f>+D930</f>
        <v>6605000</v>
      </c>
      <c r="H931" s="248">
        <f>(G931/D930)-1</f>
        <v>0</v>
      </c>
      <c r="I931" s="25">
        <f>+G930</f>
        <v>7153000</v>
      </c>
    </row>
    <row r="932" spans="1:9" ht="15" thickBot="1" x14ac:dyDescent="0.25">
      <c r="A932" s="74"/>
      <c r="B932" s="52"/>
      <c r="C932" s="19"/>
      <c r="D932" s="38"/>
    </row>
    <row r="933" spans="1:9" ht="15.75" x14ac:dyDescent="0.25">
      <c r="A933" s="74"/>
      <c r="B933" s="430" t="s">
        <v>156</v>
      </c>
      <c r="C933" s="431"/>
      <c r="D933" s="432"/>
      <c r="F933" s="412" t="s">
        <v>156</v>
      </c>
      <c r="G933" s="413"/>
      <c r="H933" s="413"/>
      <c r="I933" s="414"/>
    </row>
    <row r="934" spans="1:9" x14ac:dyDescent="0.2">
      <c r="A934" s="74"/>
      <c r="B934" s="433" t="s">
        <v>81</v>
      </c>
      <c r="C934" s="434"/>
      <c r="D934" s="435"/>
      <c r="F934" s="415" t="s">
        <v>81</v>
      </c>
      <c r="G934" s="416"/>
      <c r="H934" s="416"/>
      <c r="I934" s="417"/>
    </row>
    <row r="935" spans="1:9" x14ac:dyDescent="0.2">
      <c r="A935" s="74"/>
      <c r="B935" s="418" t="s">
        <v>4</v>
      </c>
      <c r="C935" s="434" t="s">
        <v>5</v>
      </c>
      <c r="D935" s="435"/>
      <c r="F935" s="401" t="s">
        <v>4</v>
      </c>
      <c r="G935" s="409" t="s">
        <v>5</v>
      </c>
      <c r="H935" s="410"/>
      <c r="I935" s="411"/>
    </row>
    <row r="936" spans="1:9" ht="15" thickBot="1" x14ac:dyDescent="0.25">
      <c r="A936" s="74"/>
      <c r="B936" s="419"/>
      <c r="C936" s="68" t="s">
        <v>77</v>
      </c>
      <c r="D936" s="69" t="s">
        <v>78</v>
      </c>
      <c r="F936" s="420"/>
      <c r="G936" s="180" t="s">
        <v>77</v>
      </c>
      <c r="H936" s="191" t="s">
        <v>79</v>
      </c>
      <c r="I936" s="173" t="s">
        <v>113</v>
      </c>
    </row>
    <row r="937" spans="1:9" x14ac:dyDescent="0.2">
      <c r="A937" s="74"/>
      <c r="B937" s="229" t="s">
        <v>10</v>
      </c>
      <c r="C937" s="42">
        <v>6951000</v>
      </c>
      <c r="D937" s="43">
        <v>6951000</v>
      </c>
      <c r="F937" s="236" t="s">
        <v>10</v>
      </c>
      <c r="G937" s="182">
        <v>6951000</v>
      </c>
      <c r="H937" s="252">
        <f>(G937/D937)-1</f>
        <v>0</v>
      </c>
      <c r="I937" s="189">
        <f>+G937</f>
        <v>6951000</v>
      </c>
    </row>
    <row r="938" spans="1:9" ht="15" thickBot="1" x14ac:dyDescent="0.25">
      <c r="A938" s="74"/>
      <c r="B938" s="172" t="s">
        <v>11</v>
      </c>
      <c r="C938" s="55">
        <v>6620000</v>
      </c>
      <c r="D938" s="56">
        <v>6951000</v>
      </c>
      <c r="F938" s="177" t="s">
        <v>11</v>
      </c>
      <c r="G938" s="178">
        <f>+D937</f>
        <v>6951000</v>
      </c>
      <c r="H938" s="257">
        <f>(G938/D938)-1</f>
        <v>0</v>
      </c>
      <c r="I938" s="179">
        <f>+G937</f>
        <v>6951000</v>
      </c>
    </row>
    <row r="939" spans="1:9" ht="15" thickBot="1" x14ac:dyDescent="0.25">
      <c r="A939" s="74"/>
      <c r="B939" s="52"/>
      <c r="C939" s="19"/>
      <c r="D939" s="38"/>
    </row>
    <row r="940" spans="1:9" ht="15.75" x14ac:dyDescent="0.25">
      <c r="A940" s="74"/>
      <c r="B940" s="430" t="s">
        <v>157</v>
      </c>
      <c r="C940" s="431"/>
      <c r="D940" s="432"/>
      <c r="F940" s="452" t="s">
        <v>157</v>
      </c>
      <c r="G940" s="453"/>
      <c r="H940" s="453"/>
      <c r="I940" s="454"/>
    </row>
    <row r="941" spans="1:9" x14ac:dyDescent="0.2">
      <c r="A941" s="74"/>
      <c r="B941" s="433" t="s">
        <v>83</v>
      </c>
      <c r="C941" s="434"/>
      <c r="D941" s="435"/>
      <c r="F941" s="455" t="s">
        <v>83</v>
      </c>
      <c r="G941" s="409"/>
      <c r="H941" s="409"/>
      <c r="I941" s="411"/>
    </row>
    <row r="942" spans="1:9" x14ac:dyDescent="0.2">
      <c r="A942" s="74"/>
      <c r="B942" s="446" t="s">
        <v>4</v>
      </c>
      <c r="C942" s="434" t="s">
        <v>5</v>
      </c>
      <c r="D942" s="435"/>
      <c r="F942" s="462" t="s">
        <v>4</v>
      </c>
      <c r="G942" s="409" t="s">
        <v>5</v>
      </c>
      <c r="H942" s="409"/>
      <c r="I942" s="411"/>
    </row>
    <row r="943" spans="1:9" ht="15" thickBot="1" x14ac:dyDescent="0.25">
      <c r="A943" s="74"/>
      <c r="B943" s="447"/>
      <c r="C943" s="68" t="s">
        <v>77</v>
      </c>
      <c r="D943" s="69" t="s">
        <v>78</v>
      </c>
      <c r="F943" s="463"/>
      <c r="G943" s="180" t="s">
        <v>77</v>
      </c>
      <c r="H943" s="185" t="s">
        <v>79</v>
      </c>
      <c r="I943" s="173" t="s">
        <v>113</v>
      </c>
    </row>
    <row r="944" spans="1:9" x14ac:dyDescent="0.2">
      <c r="A944" s="74"/>
      <c r="B944" s="41" t="s">
        <v>10</v>
      </c>
      <c r="C944" s="42">
        <v>7917000</v>
      </c>
      <c r="D944" s="43">
        <v>7917000</v>
      </c>
      <c r="F944" s="41" t="s">
        <v>66</v>
      </c>
      <c r="G944" s="269">
        <v>7290000</v>
      </c>
      <c r="H944" s="199">
        <f>(G944/D944)-1</f>
        <v>-7.9196665403561961E-2</v>
      </c>
      <c r="I944" s="189"/>
    </row>
    <row r="945" spans="1:9" ht="15" thickBot="1" x14ac:dyDescent="0.25">
      <c r="A945" s="74"/>
      <c r="B945" s="63" t="s">
        <v>11</v>
      </c>
      <c r="C945" s="8">
        <v>7917000</v>
      </c>
      <c r="D945" s="9">
        <v>7917000</v>
      </c>
      <c r="F945" s="26" t="s">
        <v>66</v>
      </c>
      <c r="G945" s="268"/>
      <c r="H945" s="31"/>
      <c r="I945" s="25">
        <f>+G944</f>
        <v>7290000</v>
      </c>
    </row>
    <row r="946" spans="1:9" x14ac:dyDescent="0.2">
      <c r="A946" s="74"/>
      <c r="B946" s="63" t="s">
        <v>12</v>
      </c>
      <c r="C946" s="8">
        <v>7917000</v>
      </c>
      <c r="D946" s="9">
        <v>7917000</v>
      </c>
    </row>
    <row r="947" spans="1:9" ht="15" thickBot="1" x14ac:dyDescent="0.25">
      <c r="A947" s="74"/>
      <c r="B947" s="26" t="s">
        <v>13</v>
      </c>
      <c r="C947" s="11">
        <v>7917000</v>
      </c>
      <c r="D947" s="12">
        <v>7917000</v>
      </c>
    </row>
    <row r="948" spans="1:9" ht="15" thickBot="1" x14ac:dyDescent="0.25">
      <c r="A948" s="74"/>
      <c r="B948" s="44"/>
      <c r="C948" s="287"/>
      <c r="D948" s="287"/>
    </row>
    <row r="949" spans="1:9" ht="21" thickBot="1" x14ac:dyDescent="0.35">
      <c r="A949" s="74"/>
      <c r="B949" s="459" t="s">
        <v>158</v>
      </c>
      <c r="C949" s="460"/>
      <c r="D949" s="461"/>
      <c r="F949" s="405" t="s">
        <v>158</v>
      </c>
      <c r="G949" s="456"/>
      <c r="H949" s="457"/>
      <c r="I949" s="458"/>
    </row>
    <row r="950" spans="1:9" s="283" customFormat="1" ht="21" thickBot="1" x14ac:dyDescent="0.35">
      <c r="A950" s="87"/>
      <c r="B950" s="245"/>
      <c r="C950" s="246"/>
      <c r="D950" s="246"/>
      <c r="E950" s="282"/>
      <c r="F950" s="282"/>
      <c r="G950" s="282"/>
      <c r="H950" s="282"/>
      <c r="I950" s="282"/>
    </row>
    <row r="951" spans="1:9" ht="15.75" x14ac:dyDescent="0.25">
      <c r="A951" s="74"/>
      <c r="B951" s="452" t="s">
        <v>159</v>
      </c>
      <c r="C951" s="453"/>
      <c r="D951" s="454"/>
      <c r="F951" s="421" t="s">
        <v>159</v>
      </c>
      <c r="G951" s="422"/>
      <c r="H951" s="422"/>
      <c r="I951" s="423"/>
    </row>
    <row r="952" spans="1:9" x14ac:dyDescent="0.2">
      <c r="A952" s="74"/>
      <c r="B952" s="433" t="s">
        <v>81</v>
      </c>
      <c r="C952" s="434"/>
      <c r="D952" s="435"/>
      <c r="F952" s="398" t="s">
        <v>81</v>
      </c>
      <c r="G952" s="399"/>
      <c r="H952" s="399"/>
      <c r="I952" s="400"/>
    </row>
    <row r="953" spans="1:9" x14ac:dyDescent="0.2">
      <c r="A953" s="74"/>
      <c r="B953" s="418" t="s">
        <v>4</v>
      </c>
      <c r="C953" s="434" t="s">
        <v>5</v>
      </c>
      <c r="D953" s="435"/>
      <c r="F953" s="401" t="s">
        <v>4</v>
      </c>
      <c r="G953" s="409" t="s">
        <v>5</v>
      </c>
      <c r="H953" s="410"/>
      <c r="I953" s="411"/>
    </row>
    <row r="954" spans="1:9" ht="15" thickBot="1" x14ac:dyDescent="0.25">
      <c r="A954" s="74"/>
      <c r="B954" s="419"/>
      <c r="C954" s="68" t="s">
        <v>77</v>
      </c>
      <c r="D954" s="69" t="s">
        <v>78</v>
      </c>
      <c r="F954" s="420"/>
      <c r="G954" s="180" t="s">
        <v>77</v>
      </c>
      <c r="H954" s="260" t="s">
        <v>79</v>
      </c>
      <c r="I954" s="173" t="s">
        <v>113</v>
      </c>
    </row>
    <row r="955" spans="1:9" x14ac:dyDescent="0.2">
      <c r="A955" s="74"/>
      <c r="B955" s="258" t="s">
        <v>10</v>
      </c>
      <c r="C955" s="42">
        <v>7498000</v>
      </c>
      <c r="D955" s="43">
        <v>7498000</v>
      </c>
      <c r="F955" s="259" t="s">
        <v>10</v>
      </c>
      <c r="G955" s="182">
        <f>+MROUND(D955*1.083,1000)</f>
        <v>8120000</v>
      </c>
      <c r="H955" s="190">
        <f>(G955/D955)-1</f>
        <v>8.2955454787943417E-2</v>
      </c>
      <c r="I955" s="189">
        <f>+G955</f>
        <v>8120000</v>
      </c>
    </row>
    <row r="956" spans="1:9" ht="15" thickBot="1" x14ac:dyDescent="0.25">
      <c r="A956" s="74"/>
      <c r="B956" s="59" t="s">
        <v>11</v>
      </c>
      <c r="C956" s="11">
        <v>7040000</v>
      </c>
      <c r="D956" s="12">
        <v>7498000</v>
      </c>
      <c r="F956" s="58" t="s">
        <v>11</v>
      </c>
      <c r="G956" s="24">
        <f>+D955</f>
        <v>7498000</v>
      </c>
      <c r="H956" s="175">
        <f>(G956/D955)-1</f>
        <v>0</v>
      </c>
      <c r="I956" s="25">
        <f>+G955</f>
        <v>8120000</v>
      </c>
    </row>
    <row r="957" spans="1:9" ht="15.75" thickBot="1" x14ac:dyDescent="0.3">
      <c r="A957" s="74"/>
      <c r="B957" s="60"/>
      <c r="C957" s="60"/>
      <c r="D957" s="60"/>
    </row>
    <row r="958" spans="1:9" ht="21" thickBot="1" x14ac:dyDescent="0.35">
      <c r="A958" s="74"/>
      <c r="B958" s="459" t="s">
        <v>160</v>
      </c>
      <c r="C958" s="460"/>
      <c r="D958" s="461"/>
      <c r="F958" s="405" t="s">
        <v>160</v>
      </c>
      <c r="G958" s="456"/>
      <c r="H958" s="457"/>
      <c r="I958" s="458"/>
    </row>
    <row r="959" spans="1:9" s="91" customFormat="1" ht="21" thickBot="1" x14ac:dyDescent="0.35">
      <c r="A959" s="6"/>
      <c r="B959" s="261"/>
      <c r="C959" s="231"/>
      <c r="D959" s="231"/>
      <c r="E959" s="291"/>
      <c r="F959" s="291"/>
      <c r="G959" s="291"/>
      <c r="H959" s="291"/>
      <c r="I959" s="291"/>
    </row>
    <row r="960" spans="1:9" ht="15.75" x14ac:dyDescent="0.25">
      <c r="A960" s="74"/>
      <c r="B960" s="452" t="s">
        <v>161</v>
      </c>
      <c r="C960" s="453"/>
      <c r="D960" s="454"/>
      <c r="F960" s="412" t="s">
        <v>161</v>
      </c>
      <c r="G960" s="413"/>
      <c r="H960" s="413"/>
      <c r="I960" s="414"/>
    </row>
    <row r="961" spans="1:9" x14ac:dyDescent="0.2">
      <c r="A961" s="74"/>
      <c r="B961" s="455" t="s">
        <v>81</v>
      </c>
      <c r="C961" s="409"/>
      <c r="D961" s="411"/>
      <c r="F961" s="415" t="s">
        <v>81</v>
      </c>
      <c r="G961" s="416"/>
      <c r="H961" s="416"/>
      <c r="I961" s="417"/>
    </row>
    <row r="962" spans="1:9" x14ac:dyDescent="0.2">
      <c r="A962" s="74"/>
      <c r="B962" s="401" t="s">
        <v>4</v>
      </c>
      <c r="C962" s="434" t="s">
        <v>5</v>
      </c>
      <c r="D962" s="435"/>
      <c r="F962" s="401" t="s">
        <v>4</v>
      </c>
      <c r="G962" s="409" t="s">
        <v>5</v>
      </c>
      <c r="H962" s="410"/>
      <c r="I962" s="411"/>
    </row>
    <row r="963" spans="1:9" ht="15" thickBot="1" x14ac:dyDescent="0.25">
      <c r="A963" s="74"/>
      <c r="B963" s="420"/>
      <c r="C963" s="68" t="s">
        <v>77</v>
      </c>
      <c r="D963" s="69" t="s">
        <v>78</v>
      </c>
      <c r="F963" s="420"/>
      <c r="G963" s="180" t="s">
        <v>77</v>
      </c>
      <c r="H963" s="191" t="s">
        <v>79</v>
      </c>
      <c r="I963" s="173" t="s">
        <v>113</v>
      </c>
    </row>
    <row r="964" spans="1:9" x14ac:dyDescent="0.2">
      <c r="A964" s="74"/>
      <c r="B964" s="259" t="s">
        <v>10</v>
      </c>
      <c r="C964" s="42">
        <v>4136000</v>
      </c>
      <c r="D964" s="43">
        <v>4136000</v>
      </c>
      <c r="F964" s="262" t="s">
        <v>10</v>
      </c>
      <c r="G964" s="174">
        <f>+MROUND(D964*1.1,1000)</f>
        <v>4550000</v>
      </c>
      <c r="H964" s="263">
        <f>(G964/D964)-1</f>
        <v>0.10009671179883939</v>
      </c>
      <c r="I964" s="211">
        <f>+G964</f>
        <v>4550000</v>
      </c>
    </row>
    <row r="965" spans="1:9" ht="15" thickBot="1" x14ac:dyDescent="0.25">
      <c r="A965" s="74"/>
      <c r="B965" s="58" t="s">
        <v>11</v>
      </c>
      <c r="C965" s="24">
        <v>3760000</v>
      </c>
      <c r="D965" s="25">
        <v>4136000</v>
      </c>
      <c r="F965" s="58" t="s">
        <v>11</v>
      </c>
      <c r="G965" s="11">
        <f>+D964</f>
        <v>4136000</v>
      </c>
      <c r="H965" s="248">
        <f>(G965/D964)-1</f>
        <v>0</v>
      </c>
      <c r="I965" s="25">
        <f>+G964</f>
        <v>4550000</v>
      </c>
    </row>
    <row r="966" spans="1:9" ht="15.75" thickBot="1" x14ac:dyDescent="0.3">
      <c r="A966" s="74"/>
      <c r="B966" s="60"/>
      <c r="C966" s="60"/>
      <c r="D966" s="60"/>
    </row>
    <row r="967" spans="1:9" ht="15.75" x14ac:dyDescent="0.25">
      <c r="A967" s="74"/>
      <c r="B967" s="452" t="s">
        <v>162</v>
      </c>
      <c r="C967" s="453"/>
      <c r="D967" s="454"/>
      <c r="F967" s="412" t="s">
        <v>162</v>
      </c>
      <c r="G967" s="413"/>
      <c r="H967" s="413"/>
      <c r="I967" s="414"/>
    </row>
    <row r="968" spans="1:9" x14ac:dyDescent="0.2">
      <c r="A968" s="74"/>
      <c r="B968" s="455" t="s">
        <v>81</v>
      </c>
      <c r="C968" s="409"/>
      <c r="D968" s="411"/>
      <c r="F968" s="415" t="s">
        <v>81</v>
      </c>
      <c r="G968" s="416"/>
      <c r="H968" s="416"/>
      <c r="I968" s="417"/>
    </row>
    <row r="969" spans="1:9" x14ac:dyDescent="0.2">
      <c r="A969" s="74"/>
      <c r="B969" s="401" t="s">
        <v>4</v>
      </c>
      <c r="C969" s="434" t="s">
        <v>5</v>
      </c>
      <c r="D969" s="435"/>
      <c r="F969" s="401" t="s">
        <v>4</v>
      </c>
      <c r="G969" s="409" t="s">
        <v>5</v>
      </c>
      <c r="H969" s="410"/>
      <c r="I969" s="411"/>
    </row>
    <row r="970" spans="1:9" ht="15" thickBot="1" x14ac:dyDescent="0.25">
      <c r="A970" s="74"/>
      <c r="B970" s="451"/>
      <c r="C970" s="129" t="s">
        <v>77</v>
      </c>
      <c r="D970" s="130" t="s">
        <v>78</v>
      </c>
      <c r="F970" s="451"/>
      <c r="G970" s="186" t="s">
        <v>77</v>
      </c>
      <c r="H970" s="194" t="s">
        <v>79</v>
      </c>
      <c r="I970" s="187" t="s">
        <v>113</v>
      </c>
    </row>
    <row r="971" spans="1:9" x14ac:dyDescent="0.2">
      <c r="A971" s="74"/>
      <c r="B971" s="262" t="s">
        <v>10</v>
      </c>
      <c r="C971" s="95">
        <v>5955000</v>
      </c>
      <c r="D971" s="96">
        <v>5955000</v>
      </c>
      <c r="F971" s="262" t="s">
        <v>10</v>
      </c>
      <c r="G971" s="174">
        <f>+MROUND(D971*1.12,1000)</f>
        <v>6670000</v>
      </c>
      <c r="H971" s="206">
        <f>(G971/D971)-1</f>
        <v>0.12006717044500426</v>
      </c>
      <c r="I971" s="211">
        <f>+G971</f>
        <v>6670000</v>
      </c>
    </row>
    <row r="972" spans="1:9" ht="15" thickBot="1" x14ac:dyDescent="0.25">
      <c r="A972" s="74"/>
      <c r="B972" s="58" t="s">
        <v>11</v>
      </c>
      <c r="C972" s="11">
        <v>5270000</v>
      </c>
      <c r="D972" s="12">
        <v>5955000</v>
      </c>
      <c r="F972" s="58" t="s">
        <v>11</v>
      </c>
      <c r="G972" s="24">
        <f>+D971</f>
        <v>5955000</v>
      </c>
      <c r="H972" s="175">
        <f>(G972/D971)-1</f>
        <v>0</v>
      </c>
      <c r="I972" s="25">
        <f>+G971</f>
        <v>6670000</v>
      </c>
    </row>
    <row r="973" spans="1:9" ht="15.75" thickBot="1" x14ac:dyDescent="0.3">
      <c r="A973" s="74"/>
      <c r="B973" s="60"/>
      <c r="C973" s="60"/>
      <c r="D973" s="60"/>
    </row>
    <row r="974" spans="1:9" ht="15.75" x14ac:dyDescent="0.25">
      <c r="A974" s="74"/>
      <c r="B974" s="452" t="s">
        <v>163</v>
      </c>
      <c r="C974" s="453"/>
      <c r="D974" s="454"/>
      <c r="F974" s="421" t="s">
        <v>163</v>
      </c>
      <c r="G974" s="422"/>
      <c r="H974" s="422"/>
      <c r="I974" s="423"/>
    </row>
    <row r="975" spans="1:9" x14ac:dyDescent="0.2">
      <c r="A975" s="74"/>
      <c r="B975" s="455" t="s">
        <v>81</v>
      </c>
      <c r="C975" s="409"/>
      <c r="D975" s="411"/>
      <c r="F975" s="398" t="s">
        <v>81</v>
      </c>
      <c r="G975" s="399"/>
      <c r="H975" s="399"/>
      <c r="I975" s="400"/>
    </row>
    <row r="976" spans="1:9" x14ac:dyDescent="0.2">
      <c r="A976" s="74"/>
      <c r="B976" s="401" t="s">
        <v>4</v>
      </c>
      <c r="C976" s="434" t="s">
        <v>5</v>
      </c>
      <c r="D976" s="435"/>
      <c r="F976" s="401" t="s">
        <v>4</v>
      </c>
      <c r="G976" s="409" t="s">
        <v>5</v>
      </c>
      <c r="H976" s="410"/>
      <c r="I976" s="411"/>
    </row>
    <row r="977" spans="1:9" ht="15" thickBot="1" x14ac:dyDescent="0.25">
      <c r="A977" s="74"/>
      <c r="B977" s="420"/>
      <c r="C977" s="68" t="s">
        <v>77</v>
      </c>
      <c r="D977" s="69" t="s">
        <v>78</v>
      </c>
      <c r="F977" s="420"/>
      <c r="G977" s="180" t="s">
        <v>77</v>
      </c>
      <c r="H977" s="191" t="s">
        <v>79</v>
      </c>
      <c r="I977" s="173" t="s">
        <v>113</v>
      </c>
    </row>
    <row r="978" spans="1:9" x14ac:dyDescent="0.2">
      <c r="A978" s="74"/>
      <c r="B978" s="259" t="s">
        <v>10</v>
      </c>
      <c r="C978" s="42">
        <v>4410000</v>
      </c>
      <c r="D978" s="43">
        <v>4410000</v>
      </c>
      <c r="F978" s="262" t="s">
        <v>10</v>
      </c>
      <c r="G978" s="174">
        <f>+MROUND(D978*1.083,1000)</f>
        <v>4776000</v>
      </c>
      <c r="H978" s="263">
        <f>(G978/D978)-1</f>
        <v>8.2993197278911524E-2</v>
      </c>
      <c r="I978" s="211">
        <f>+G978</f>
        <v>4776000</v>
      </c>
    </row>
    <row r="979" spans="1:9" ht="15" thickBot="1" x14ac:dyDescent="0.25">
      <c r="A979" s="74"/>
      <c r="B979" s="58" t="s">
        <v>11</v>
      </c>
      <c r="C979" s="24">
        <v>4200000</v>
      </c>
      <c r="D979" s="25">
        <v>4410000</v>
      </c>
      <c r="F979" s="58" t="s">
        <v>11</v>
      </c>
      <c r="G979" s="24">
        <f>+D978</f>
        <v>4410000</v>
      </c>
      <c r="H979" s="248">
        <f>(G979/D978)-1</f>
        <v>0</v>
      </c>
      <c r="I979" s="25">
        <f>+G978</f>
        <v>4776000</v>
      </c>
    </row>
    <row r="980" spans="1:9" ht="15.75" thickBot="1" x14ac:dyDescent="0.3">
      <c r="A980" s="74"/>
      <c r="B980" s="60"/>
      <c r="C980" s="60"/>
      <c r="D980" s="60"/>
    </row>
    <row r="981" spans="1:9" ht="15.75" x14ac:dyDescent="0.25">
      <c r="A981" s="74"/>
      <c r="B981" s="452" t="s">
        <v>164</v>
      </c>
      <c r="C981" s="453"/>
      <c r="D981" s="454"/>
      <c r="F981" s="448" t="s">
        <v>164</v>
      </c>
      <c r="G981" s="449"/>
      <c r="H981" s="449"/>
      <c r="I981" s="450"/>
    </row>
    <row r="982" spans="1:9" x14ac:dyDescent="0.2">
      <c r="A982" s="74"/>
      <c r="B982" s="455" t="s">
        <v>81</v>
      </c>
      <c r="C982" s="409"/>
      <c r="D982" s="411"/>
      <c r="F982" s="398" t="s">
        <v>81</v>
      </c>
      <c r="G982" s="399"/>
      <c r="H982" s="399"/>
      <c r="I982" s="400"/>
    </row>
    <row r="983" spans="1:9" x14ac:dyDescent="0.2">
      <c r="A983" s="74"/>
      <c r="B983" s="62" t="s">
        <v>4</v>
      </c>
      <c r="C983" s="434" t="s">
        <v>5</v>
      </c>
      <c r="D983" s="435"/>
      <c r="F983" s="62" t="s">
        <v>4</v>
      </c>
      <c r="G983" s="409" t="s">
        <v>5</v>
      </c>
      <c r="H983" s="410"/>
      <c r="I983" s="411"/>
    </row>
    <row r="984" spans="1:9" x14ac:dyDescent="0.2">
      <c r="A984" s="74"/>
      <c r="B984" s="62"/>
      <c r="C984" s="4" t="s">
        <v>77</v>
      </c>
      <c r="D984" s="5" t="s">
        <v>78</v>
      </c>
      <c r="F984" s="62"/>
      <c r="G984" s="27" t="s">
        <v>77</v>
      </c>
      <c r="H984" s="192" t="s">
        <v>79</v>
      </c>
      <c r="I984" s="28" t="s">
        <v>113</v>
      </c>
    </row>
    <row r="985" spans="1:9" x14ac:dyDescent="0.2">
      <c r="A985" s="74"/>
      <c r="B985" s="57" t="s">
        <v>10</v>
      </c>
      <c r="C985" s="8">
        <v>4410000</v>
      </c>
      <c r="D985" s="9">
        <v>4410000</v>
      </c>
      <c r="F985" s="57" t="s">
        <v>10</v>
      </c>
      <c r="G985" s="21">
        <f>+MROUND(D985*1.083,1000)</f>
        <v>4776000</v>
      </c>
      <c r="H985" s="247">
        <f>(G985/D985)-1</f>
        <v>8.2993197278911524E-2</v>
      </c>
      <c r="I985" s="22">
        <f>+G985</f>
        <v>4776000</v>
      </c>
    </row>
    <row r="986" spans="1:9" ht="15" thickBot="1" x14ac:dyDescent="0.25">
      <c r="A986" s="74"/>
      <c r="B986" s="58" t="s">
        <v>11</v>
      </c>
      <c r="C986" s="11">
        <v>4200000</v>
      </c>
      <c r="D986" s="12">
        <v>4410000</v>
      </c>
      <c r="F986" s="58" t="s">
        <v>11</v>
      </c>
      <c r="G986" s="24">
        <f>+D985</f>
        <v>4410000</v>
      </c>
      <c r="H986" s="248">
        <f>(G986/D985)-1</f>
        <v>0</v>
      </c>
      <c r="I986" s="25">
        <f>+G985</f>
        <v>4776000</v>
      </c>
    </row>
    <row r="987" spans="1:9" ht="15.75" thickBot="1" x14ac:dyDescent="0.3">
      <c r="A987" s="74"/>
      <c r="B987" s="60"/>
      <c r="C987" s="60"/>
      <c r="D987" s="60"/>
    </row>
    <row r="988" spans="1:9" ht="15.75" x14ac:dyDescent="0.25">
      <c r="A988" s="74"/>
      <c r="B988" s="452" t="s">
        <v>165</v>
      </c>
      <c r="C988" s="453"/>
      <c r="D988" s="454"/>
      <c r="F988" s="421" t="s">
        <v>165</v>
      </c>
      <c r="G988" s="422"/>
      <c r="H988" s="422"/>
      <c r="I988" s="423"/>
    </row>
    <row r="989" spans="1:9" x14ac:dyDescent="0.2">
      <c r="A989" s="74"/>
      <c r="B989" s="455" t="s">
        <v>83</v>
      </c>
      <c r="C989" s="409"/>
      <c r="D989" s="411"/>
      <c r="F989" s="398" t="s">
        <v>83</v>
      </c>
      <c r="G989" s="399"/>
      <c r="H989" s="399"/>
      <c r="I989" s="400"/>
    </row>
    <row r="990" spans="1:9" x14ac:dyDescent="0.2">
      <c r="A990" s="74"/>
      <c r="B990" s="401" t="s">
        <v>4</v>
      </c>
      <c r="C990" s="434" t="s">
        <v>5</v>
      </c>
      <c r="D990" s="435"/>
      <c r="F990" s="401" t="s">
        <v>4</v>
      </c>
      <c r="G990" s="409" t="s">
        <v>5</v>
      </c>
      <c r="H990" s="410"/>
      <c r="I990" s="411"/>
    </row>
    <row r="991" spans="1:9" ht="15" thickBot="1" x14ac:dyDescent="0.25">
      <c r="A991" s="74"/>
      <c r="B991" s="420"/>
      <c r="C991" s="68" t="s">
        <v>77</v>
      </c>
      <c r="D991" s="69" t="s">
        <v>78</v>
      </c>
      <c r="F991" s="420"/>
      <c r="G991" s="180" t="s">
        <v>77</v>
      </c>
      <c r="H991" s="191" t="s">
        <v>79</v>
      </c>
      <c r="I991" s="173" t="s">
        <v>113</v>
      </c>
    </row>
    <row r="992" spans="1:9" ht="15" thickBot="1" x14ac:dyDescent="0.25">
      <c r="A992" s="74"/>
      <c r="B992" s="264" t="s">
        <v>66</v>
      </c>
      <c r="C992" s="55">
        <v>8873000</v>
      </c>
      <c r="D992" s="56">
        <v>8873000</v>
      </c>
      <c r="F992" s="264" t="s">
        <v>66</v>
      </c>
      <c r="G992" s="178">
        <f>+MROUND(D992*1.083,1000)</f>
        <v>9609000</v>
      </c>
      <c r="H992" s="250">
        <f>(G992/D992)-1</f>
        <v>8.2948270032683347E-2</v>
      </c>
      <c r="I992" s="179">
        <f>+G992</f>
        <v>9609000</v>
      </c>
    </row>
    <row r="993" spans="1:9" ht="15.75" thickBot="1" x14ac:dyDescent="0.3">
      <c r="A993" s="74"/>
      <c r="B993" s="60"/>
      <c r="C993" s="60"/>
      <c r="D993" s="60"/>
    </row>
    <row r="994" spans="1:9" ht="21" thickBot="1" x14ac:dyDescent="0.35">
      <c r="A994" s="74"/>
      <c r="B994" s="459" t="s">
        <v>166</v>
      </c>
      <c r="C994" s="460"/>
      <c r="D994" s="461"/>
      <c r="F994" s="405" t="s">
        <v>166</v>
      </c>
      <c r="G994" s="406"/>
      <c r="H994" s="407"/>
      <c r="I994" s="408"/>
    </row>
    <row r="995" spans="1:9" s="283" customFormat="1" ht="21" thickBot="1" x14ac:dyDescent="0.35">
      <c r="A995" s="87"/>
      <c r="B995" s="245"/>
      <c r="C995" s="246"/>
      <c r="D995" s="246"/>
      <c r="E995" s="282"/>
      <c r="F995" s="282"/>
      <c r="G995" s="282"/>
      <c r="H995" s="282"/>
      <c r="I995" s="282"/>
    </row>
    <row r="996" spans="1:9" ht="15.75" x14ac:dyDescent="0.25">
      <c r="A996" s="74"/>
      <c r="B996" s="438" t="s">
        <v>167</v>
      </c>
      <c r="C996" s="439"/>
      <c r="D996" s="440"/>
      <c r="F996" s="438" t="s">
        <v>167</v>
      </c>
      <c r="G996" s="439"/>
      <c r="H996" s="439"/>
      <c r="I996" s="440"/>
    </row>
    <row r="997" spans="1:9" x14ac:dyDescent="0.2">
      <c r="A997" s="74"/>
      <c r="B997" s="433" t="s">
        <v>81</v>
      </c>
      <c r="C997" s="434"/>
      <c r="D997" s="435"/>
      <c r="F997" s="441" t="s">
        <v>81</v>
      </c>
      <c r="G997" s="442"/>
      <c r="H997" s="442"/>
      <c r="I997" s="443"/>
    </row>
    <row r="998" spans="1:9" x14ac:dyDescent="0.2">
      <c r="A998" s="74"/>
      <c r="B998" s="446" t="s">
        <v>4</v>
      </c>
      <c r="C998" s="434" t="s">
        <v>5</v>
      </c>
      <c r="D998" s="435"/>
      <c r="F998" s="444" t="s">
        <v>4</v>
      </c>
      <c r="G998" s="436" t="s">
        <v>5</v>
      </c>
      <c r="H998" s="436"/>
      <c r="I998" s="437"/>
    </row>
    <row r="999" spans="1:9" ht="15" thickBot="1" x14ac:dyDescent="0.25">
      <c r="A999" s="74"/>
      <c r="B999" s="447"/>
      <c r="C999" s="68" t="s">
        <v>77</v>
      </c>
      <c r="D999" s="69" t="s">
        <v>78</v>
      </c>
      <c r="F999" s="445"/>
      <c r="G999" s="180" t="s">
        <v>77</v>
      </c>
      <c r="H999" s="185" t="s">
        <v>79</v>
      </c>
      <c r="I999" s="173" t="s">
        <v>113</v>
      </c>
    </row>
    <row r="1000" spans="1:9" x14ac:dyDescent="0.2">
      <c r="A1000" s="74"/>
      <c r="B1000" s="258" t="s">
        <v>10</v>
      </c>
      <c r="C1000" s="42">
        <v>5091000</v>
      </c>
      <c r="D1000" s="43">
        <v>5091000</v>
      </c>
      <c r="F1000" s="265" t="s">
        <v>10</v>
      </c>
      <c r="G1000" s="182">
        <f>+MROUND(D1000*1.083,1000)</f>
        <v>5514000</v>
      </c>
      <c r="H1000" s="249">
        <f>(G1000/D1000)-1</f>
        <v>8.3087802003535716E-2</v>
      </c>
      <c r="I1000" s="189">
        <f>+G1000</f>
        <v>5514000</v>
      </c>
    </row>
    <row r="1001" spans="1:9" ht="15" thickBot="1" x14ac:dyDescent="0.25">
      <c r="A1001" s="74"/>
      <c r="B1001" s="59" t="s">
        <v>11</v>
      </c>
      <c r="C1001" s="11">
        <v>4780000</v>
      </c>
      <c r="D1001" s="12">
        <v>5091000</v>
      </c>
      <c r="F1001" s="292" t="s">
        <v>11</v>
      </c>
      <c r="G1001" s="24">
        <f>+D1000</f>
        <v>5091000</v>
      </c>
      <c r="H1001" s="248">
        <f>(G1001/D1000)-1</f>
        <v>0</v>
      </c>
      <c r="I1001" s="25">
        <f>+G1000</f>
        <v>5514000</v>
      </c>
    </row>
    <row r="1002" spans="1:9" ht="15" thickBot="1" x14ac:dyDescent="0.25">
      <c r="A1002" s="74"/>
      <c r="B1002" s="270"/>
      <c r="C1002" s="33"/>
      <c r="D1002" s="33"/>
    </row>
    <row r="1003" spans="1:9" ht="15.75" x14ac:dyDescent="0.25">
      <c r="A1003" s="74"/>
      <c r="B1003" s="533" t="s">
        <v>168</v>
      </c>
      <c r="C1003" s="534"/>
      <c r="D1003" s="535"/>
      <c r="F1003" s="412" t="s">
        <v>168</v>
      </c>
      <c r="G1003" s="413"/>
      <c r="H1003" s="413"/>
      <c r="I1003" s="414"/>
    </row>
    <row r="1004" spans="1:9" x14ac:dyDescent="0.2">
      <c r="A1004" s="74"/>
      <c r="B1004" s="564" t="s">
        <v>169</v>
      </c>
      <c r="C1004" s="565"/>
      <c r="D1004" s="566"/>
      <c r="F1004" s="398" t="s">
        <v>169</v>
      </c>
      <c r="G1004" s="399"/>
      <c r="H1004" s="399"/>
      <c r="I1004" s="400"/>
    </row>
    <row r="1005" spans="1:9" x14ac:dyDescent="0.2">
      <c r="A1005" s="74"/>
      <c r="B1005" s="418" t="s">
        <v>4</v>
      </c>
      <c r="C1005" s="434" t="s">
        <v>5</v>
      </c>
      <c r="D1005" s="435"/>
      <c r="F1005" s="401" t="s">
        <v>4</v>
      </c>
      <c r="G1005" s="410" t="s">
        <v>5</v>
      </c>
      <c r="H1005" s="416"/>
      <c r="I1005" s="417"/>
    </row>
    <row r="1006" spans="1:9" ht="15" thickBot="1" x14ac:dyDescent="0.25">
      <c r="A1006" s="74"/>
      <c r="B1006" s="419"/>
      <c r="C1006" s="68" t="s">
        <v>77</v>
      </c>
      <c r="D1006" s="69" t="s">
        <v>78</v>
      </c>
      <c r="F1006" s="420"/>
      <c r="G1006" s="180" t="s">
        <v>77</v>
      </c>
      <c r="H1006" s="191" t="s">
        <v>79</v>
      </c>
      <c r="I1006" s="173" t="s">
        <v>113</v>
      </c>
    </row>
    <row r="1007" spans="1:9" ht="15" thickBot="1" x14ac:dyDescent="0.25">
      <c r="A1007" s="74"/>
      <c r="B1007" s="427" t="s">
        <v>31</v>
      </c>
      <c r="C1007" s="428"/>
      <c r="D1007" s="429"/>
      <c r="F1007" s="424" t="s">
        <v>31</v>
      </c>
      <c r="G1007" s="425"/>
      <c r="H1007" s="425"/>
      <c r="I1007" s="426"/>
    </row>
    <row r="1008" spans="1:9" x14ac:dyDescent="0.2">
      <c r="A1008" s="74"/>
      <c r="B1008" s="41" t="s">
        <v>10</v>
      </c>
      <c r="C1008" s="269">
        <v>5836000</v>
      </c>
      <c r="D1008" s="189">
        <v>5836000</v>
      </c>
      <c r="F1008" s="225" t="s">
        <v>66</v>
      </c>
      <c r="G1008" s="290">
        <f>+MROUND(D1008*1.083,1000)</f>
        <v>6320000</v>
      </c>
      <c r="H1008" s="266">
        <f>(G1008/D1008)-1</f>
        <v>8.2933516106922456E-2</v>
      </c>
      <c r="I1008" s="211"/>
    </row>
    <row r="1009" spans="1:9" ht="15" thickBot="1" x14ac:dyDescent="0.25">
      <c r="A1009" s="74"/>
      <c r="B1009" s="63" t="s">
        <v>11</v>
      </c>
      <c r="C1009" s="267">
        <v>5836000</v>
      </c>
      <c r="D1009" s="22">
        <v>5836000</v>
      </c>
      <c r="F1009" s="26" t="s">
        <v>66</v>
      </c>
      <c r="G1009" s="268"/>
      <c r="H1009" s="251"/>
      <c r="I1009" s="25">
        <f>+G1008</f>
        <v>6320000</v>
      </c>
    </row>
    <row r="1010" spans="1:9" x14ac:dyDescent="0.2">
      <c r="A1010" s="74"/>
      <c r="B1010" s="63" t="s">
        <v>12</v>
      </c>
      <c r="C1010" s="267">
        <v>5836000</v>
      </c>
      <c r="D1010" s="22">
        <v>5836000</v>
      </c>
    </row>
    <row r="1011" spans="1:9" ht="15" thickBot="1" x14ac:dyDescent="0.25">
      <c r="A1011" s="74"/>
      <c r="B1011" s="49" t="s">
        <v>13</v>
      </c>
      <c r="C1011" s="286" t="s">
        <v>170</v>
      </c>
      <c r="D1011" s="35">
        <v>5836000</v>
      </c>
    </row>
    <row r="1012" spans="1:9" ht="15" thickBot="1" x14ac:dyDescent="0.25">
      <c r="A1012" s="74"/>
      <c r="B1012" s="477" t="s">
        <v>23</v>
      </c>
      <c r="C1012" s="478"/>
      <c r="D1012" s="479"/>
    </row>
    <row r="1013" spans="1:9" x14ac:dyDescent="0.2">
      <c r="A1013" s="74"/>
      <c r="B1013" s="41" t="s">
        <v>10</v>
      </c>
      <c r="C1013" s="269">
        <v>5836000</v>
      </c>
      <c r="D1013" s="189">
        <v>5836000</v>
      </c>
    </row>
    <row r="1014" spans="1:9" x14ac:dyDescent="0.2">
      <c r="A1014" s="74"/>
      <c r="B1014" s="63" t="s">
        <v>11</v>
      </c>
      <c r="C1014" s="267">
        <v>5836000</v>
      </c>
      <c r="D1014" s="22">
        <v>5836000</v>
      </c>
    </row>
    <row r="1015" spans="1:9" x14ac:dyDescent="0.2">
      <c r="A1015" s="74"/>
      <c r="B1015" s="63" t="s">
        <v>12</v>
      </c>
      <c r="C1015" s="267">
        <v>5836000</v>
      </c>
      <c r="D1015" s="22">
        <v>5836000</v>
      </c>
    </row>
    <row r="1016" spans="1:9" ht="15" thickBot="1" x14ac:dyDescent="0.25">
      <c r="A1016" s="74"/>
      <c r="B1016" s="26" t="s">
        <v>13</v>
      </c>
      <c r="C1016" s="268" t="s">
        <v>1</v>
      </c>
      <c r="D1016" s="25">
        <v>5836000</v>
      </c>
    </row>
    <row r="1017" spans="1:9" ht="15" thickBot="1" x14ac:dyDescent="0.25">
      <c r="A1017" s="74"/>
      <c r="B1017" s="270"/>
      <c r="C1017" s="270"/>
      <c r="D1017" s="270"/>
    </row>
    <row r="1018" spans="1:9" ht="21" thickBot="1" x14ac:dyDescent="0.35">
      <c r="A1018" s="74"/>
      <c r="B1018" s="459" t="s">
        <v>171</v>
      </c>
      <c r="C1018" s="460"/>
      <c r="D1018" s="461"/>
      <c r="F1018" s="405" t="s">
        <v>171</v>
      </c>
      <c r="G1018" s="406"/>
      <c r="H1018" s="407"/>
      <c r="I1018" s="408"/>
    </row>
    <row r="1019" spans="1:9" s="283" customFormat="1" ht="21" thickBot="1" x14ac:dyDescent="0.35">
      <c r="A1019" s="87"/>
      <c r="B1019" s="245"/>
      <c r="C1019" s="246"/>
      <c r="D1019" s="246"/>
      <c r="E1019" s="282"/>
      <c r="F1019" s="253"/>
      <c r="G1019" s="253"/>
      <c r="H1019" s="253"/>
      <c r="I1019" s="253"/>
    </row>
    <row r="1020" spans="1:9" ht="15.75" x14ac:dyDescent="0.25">
      <c r="A1020" s="74"/>
      <c r="B1020" s="452" t="s">
        <v>172</v>
      </c>
      <c r="C1020" s="453"/>
      <c r="D1020" s="454"/>
      <c r="F1020" s="421" t="s">
        <v>172</v>
      </c>
      <c r="G1020" s="422"/>
      <c r="H1020" s="422"/>
      <c r="I1020" s="423"/>
    </row>
    <row r="1021" spans="1:9" x14ac:dyDescent="0.2">
      <c r="A1021" s="74"/>
      <c r="B1021" s="433" t="s">
        <v>191</v>
      </c>
      <c r="C1021" s="434"/>
      <c r="D1021" s="435"/>
      <c r="F1021" s="398" t="s">
        <v>191</v>
      </c>
      <c r="G1021" s="399"/>
      <c r="H1021" s="399"/>
      <c r="I1021" s="400"/>
    </row>
    <row r="1022" spans="1:9" x14ac:dyDescent="0.2">
      <c r="A1022" s="74"/>
      <c r="B1022" s="418" t="s">
        <v>4</v>
      </c>
      <c r="C1022" s="434" t="s">
        <v>5</v>
      </c>
      <c r="D1022" s="435"/>
      <c r="F1022" s="401" t="s">
        <v>4</v>
      </c>
      <c r="G1022" s="409" t="s">
        <v>5</v>
      </c>
      <c r="H1022" s="410"/>
      <c r="I1022" s="411"/>
    </row>
    <row r="1023" spans="1:9" ht="15" thickBot="1" x14ac:dyDescent="0.25">
      <c r="A1023" s="74"/>
      <c r="B1023" s="419"/>
      <c r="C1023" s="68" t="s">
        <v>77</v>
      </c>
      <c r="D1023" s="69" t="s">
        <v>78</v>
      </c>
      <c r="F1023" s="420"/>
      <c r="G1023" s="180" t="s">
        <v>77</v>
      </c>
      <c r="H1023" s="191" t="s">
        <v>79</v>
      </c>
      <c r="I1023" s="173" t="s">
        <v>113</v>
      </c>
    </row>
    <row r="1024" spans="1:9" x14ac:dyDescent="0.2">
      <c r="A1024" s="74"/>
      <c r="B1024" s="41" t="s">
        <v>10</v>
      </c>
      <c r="C1024" s="42" t="s">
        <v>173</v>
      </c>
      <c r="D1024" s="43" t="s">
        <v>173</v>
      </c>
      <c r="F1024" s="181" t="s">
        <v>10</v>
      </c>
      <c r="G1024" s="269" t="str">
        <f>+D1024</f>
        <v>13,1 SMMLV</v>
      </c>
      <c r="H1024" s="199">
        <v>7.0000000000000007E-2</v>
      </c>
      <c r="I1024" s="189" t="str">
        <f>+G1024</f>
        <v>13,1 SMMLV</v>
      </c>
    </row>
    <row r="1025" spans="1:9" x14ac:dyDescent="0.2">
      <c r="A1025" s="74"/>
      <c r="B1025" s="63" t="s">
        <v>11</v>
      </c>
      <c r="C1025" s="8" t="s">
        <v>173</v>
      </c>
      <c r="D1025" s="9" t="s">
        <v>173</v>
      </c>
      <c r="F1025" s="62" t="s">
        <v>11</v>
      </c>
      <c r="G1025" s="267" t="str">
        <f t="shared" ref="G1025:G1035" si="25">+D1024</f>
        <v>13,1 SMMLV</v>
      </c>
      <c r="H1025" s="198">
        <v>7.0000000000000007E-2</v>
      </c>
      <c r="I1025" s="22" t="str">
        <f>+G1024</f>
        <v>13,1 SMMLV</v>
      </c>
    </row>
    <row r="1026" spans="1:9" x14ac:dyDescent="0.2">
      <c r="A1026" s="74"/>
      <c r="B1026" s="63" t="s">
        <v>12</v>
      </c>
      <c r="C1026" s="8" t="s">
        <v>173</v>
      </c>
      <c r="D1026" s="9" t="s">
        <v>173</v>
      </c>
      <c r="F1026" s="62" t="s">
        <v>12</v>
      </c>
      <c r="G1026" s="267" t="str">
        <f t="shared" si="25"/>
        <v>13,1 SMMLV</v>
      </c>
      <c r="H1026" s="198">
        <v>7.0000000000000007E-2</v>
      </c>
      <c r="I1026" s="22" t="str">
        <f t="shared" ref="I1026:I1035" si="26">+G1025</f>
        <v>13,1 SMMLV</v>
      </c>
    </row>
    <row r="1027" spans="1:9" x14ac:dyDescent="0.2">
      <c r="A1027" s="74"/>
      <c r="B1027" s="63" t="s">
        <v>13</v>
      </c>
      <c r="C1027" s="8" t="s">
        <v>173</v>
      </c>
      <c r="D1027" s="9" t="s">
        <v>173</v>
      </c>
      <c r="F1027" s="62" t="s">
        <v>13</v>
      </c>
      <c r="G1027" s="267" t="str">
        <f t="shared" si="25"/>
        <v>13,1 SMMLV</v>
      </c>
      <c r="H1027" s="198">
        <v>7.0000000000000007E-2</v>
      </c>
      <c r="I1027" s="22" t="str">
        <f t="shared" si="26"/>
        <v>13,1 SMMLV</v>
      </c>
    </row>
    <row r="1028" spans="1:9" x14ac:dyDescent="0.2">
      <c r="A1028" s="74"/>
      <c r="B1028" s="63" t="s">
        <v>14</v>
      </c>
      <c r="C1028" s="8" t="s">
        <v>173</v>
      </c>
      <c r="D1028" s="9" t="s">
        <v>173</v>
      </c>
      <c r="F1028" s="62" t="s">
        <v>14</v>
      </c>
      <c r="G1028" s="267" t="str">
        <f t="shared" si="25"/>
        <v>13,1 SMMLV</v>
      </c>
      <c r="H1028" s="198">
        <v>7.0000000000000007E-2</v>
      </c>
      <c r="I1028" s="22" t="str">
        <f t="shared" si="26"/>
        <v>13,1 SMMLV</v>
      </c>
    </row>
    <row r="1029" spans="1:9" x14ac:dyDescent="0.2">
      <c r="A1029" s="74"/>
      <c r="B1029" s="63" t="s">
        <v>15</v>
      </c>
      <c r="C1029" s="8" t="s">
        <v>174</v>
      </c>
      <c r="D1029" s="9" t="s">
        <v>174</v>
      </c>
      <c r="F1029" s="62" t="s">
        <v>15</v>
      </c>
      <c r="G1029" s="267" t="str">
        <f t="shared" si="25"/>
        <v>13,1 SMMLV</v>
      </c>
      <c r="H1029" s="198">
        <v>7.0000000000000007E-2</v>
      </c>
      <c r="I1029" s="22" t="str">
        <f t="shared" si="26"/>
        <v>13,1 SMMLV</v>
      </c>
    </row>
    <row r="1030" spans="1:9" x14ac:dyDescent="0.2">
      <c r="A1030" s="74"/>
      <c r="B1030" s="63" t="s">
        <v>16</v>
      </c>
      <c r="C1030" s="8" t="s">
        <v>174</v>
      </c>
      <c r="D1030" s="9" t="s">
        <v>174</v>
      </c>
      <c r="F1030" s="62" t="s">
        <v>16</v>
      </c>
      <c r="G1030" s="267" t="str">
        <f t="shared" si="25"/>
        <v>6,55 SMMLV</v>
      </c>
      <c r="H1030" s="198">
        <v>7.0000000000000007E-2</v>
      </c>
      <c r="I1030" s="22" t="str">
        <f t="shared" si="26"/>
        <v>13,1 SMMLV</v>
      </c>
    </row>
    <row r="1031" spans="1:9" x14ac:dyDescent="0.2">
      <c r="A1031" s="74"/>
      <c r="B1031" s="63" t="s">
        <v>17</v>
      </c>
      <c r="C1031" s="8" t="s">
        <v>174</v>
      </c>
      <c r="D1031" s="9" t="s">
        <v>174</v>
      </c>
      <c r="F1031" s="62" t="s">
        <v>17</v>
      </c>
      <c r="G1031" s="267" t="str">
        <f t="shared" si="25"/>
        <v>6,55 SMMLV</v>
      </c>
      <c r="H1031" s="198">
        <v>7.0000000000000007E-2</v>
      </c>
      <c r="I1031" s="22" t="str">
        <f t="shared" si="26"/>
        <v>6,55 SMMLV</v>
      </c>
    </row>
    <row r="1032" spans="1:9" x14ac:dyDescent="0.2">
      <c r="A1032" s="74"/>
      <c r="B1032" s="63" t="s">
        <v>18</v>
      </c>
      <c r="C1032" s="8" t="s">
        <v>174</v>
      </c>
      <c r="D1032" s="9" t="s">
        <v>174</v>
      </c>
      <c r="F1032" s="62" t="s">
        <v>18</v>
      </c>
      <c r="G1032" s="267" t="str">
        <f t="shared" si="25"/>
        <v>6,55 SMMLV</v>
      </c>
      <c r="H1032" s="198">
        <v>7.0000000000000007E-2</v>
      </c>
      <c r="I1032" s="22" t="str">
        <f t="shared" si="26"/>
        <v>6,55 SMMLV</v>
      </c>
    </row>
    <row r="1033" spans="1:9" x14ac:dyDescent="0.2">
      <c r="A1033" s="74"/>
      <c r="B1033" s="63" t="s">
        <v>19</v>
      </c>
      <c r="C1033" s="8" t="s">
        <v>174</v>
      </c>
      <c r="D1033" s="9" t="s">
        <v>174</v>
      </c>
      <c r="F1033" s="62" t="s">
        <v>19</v>
      </c>
      <c r="G1033" s="267" t="str">
        <f t="shared" si="25"/>
        <v>6,55 SMMLV</v>
      </c>
      <c r="H1033" s="198">
        <v>7.0000000000000007E-2</v>
      </c>
      <c r="I1033" s="22" t="str">
        <f t="shared" si="26"/>
        <v>6,55 SMMLV</v>
      </c>
    </row>
    <row r="1034" spans="1:9" x14ac:dyDescent="0.2">
      <c r="A1034" s="74"/>
      <c r="B1034" s="63" t="s">
        <v>20</v>
      </c>
      <c r="C1034" s="8" t="s">
        <v>174</v>
      </c>
      <c r="D1034" s="9" t="s">
        <v>174</v>
      </c>
      <c r="F1034" s="62" t="s">
        <v>20</v>
      </c>
      <c r="G1034" s="267" t="str">
        <f t="shared" si="25"/>
        <v>6,55 SMMLV</v>
      </c>
      <c r="H1034" s="198">
        <v>7.0000000000000007E-2</v>
      </c>
      <c r="I1034" s="22" t="str">
        <f t="shared" si="26"/>
        <v>6,55 SMMLV</v>
      </c>
    </row>
    <row r="1035" spans="1:9" ht="15" thickBot="1" x14ac:dyDescent="0.25">
      <c r="A1035" s="74"/>
      <c r="B1035" s="26" t="s">
        <v>21</v>
      </c>
      <c r="C1035" s="11" t="s">
        <v>174</v>
      </c>
      <c r="D1035" s="12" t="s">
        <v>174</v>
      </c>
      <c r="F1035" s="23" t="s">
        <v>21</v>
      </c>
      <c r="G1035" s="268" t="str">
        <f t="shared" si="25"/>
        <v>6,55 SMMLV</v>
      </c>
      <c r="H1035" s="31">
        <v>7.0000000000000007E-2</v>
      </c>
      <c r="I1035" s="25" t="str">
        <f t="shared" si="26"/>
        <v>6,55 SMMLV</v>
      </c>
    </row>
    <row r="1036" spans="1:9" ht="15" thickBot="1" x14ac:dyDescent="0.25">
      <c r="A1036" s="74"/>
      <c r="B1036" s="38"/>
      <c r="C1036" s="38"/>
      <c r="D1036" s="38"/>
    </row>
    <row r="1037" spans="1:9" ht="15.75" x14ac:dyDescent="0.25">
      <c r="A1037" s="74"/>
      <c r="B1037" s="430" t="s">
        <v>175</v>
      </c>
      <c r="C1037" s="431"/>
      <c r="D1037" s="432"/>
      <c r="F1037" s="412" t="s">
        <v>175</v>
      </c>
      <c r="G1037" s="413"/>
      <c r="H1037" s="413"/>
      <c r="I1037" s="414"/>
    </row>
    <row r="1038" spans="1:9" x14ac:dyDescent="0.2">
      <c r="A1038" s="74"/>
      <c r="B1038" s="433" t="s">
        <v>176</v>
      </c>
      <c r="C1038" s="434"/>
      <c r="D1038" s="435"/>
      <c r="F1038" s="415" t="s">
        <v>176</v>
      </c>
      <c r="G1038" s="416"/>
      <c r="H1038" s="416"/>
      <c r="I1038" s="417"/>
    </row>
    <row r="1039" spans="1:9" x14ac:dyDescent="0.2">
      <c r="A1039" s="74"/>
      <c r="B1039" s="418" t="s">
        <v>4</v>
      </c>
      <c r="C1039" s="434" t="s">
        <v>5</v>
      </c>
      <c r="D1039" s="435"/>
      <c r="F1039" s="401" t="s">
        <v>4</v>
      </c>
      <c r="G1039" s="409" t="s">
        <v>5</v>
      </c>
      <c r="H1039" s="410"/>
      <c r="I1039" s="411"/>
    </row>
    <row r="1040" spans="1:9" ht="15" thickBot="1" x14ac:dyDescent="0.25">
      <c r="A1040" s="74"/>
      <c r="B1040" s="419"/>
      <c r="C1040" s="68" t="s">
        <v>77</v>
      </c>
      <c r="D1040" s="69" t="s">
        <v>78</v>
      </c>
      <c r="F1040" s="420"/>
      <c r="G1040" s="180" t="s">
        <v>77</v>
      </c>
      <c r="H1040" s="191" t="s">
        <v>79</v>
      </c>
      <c r="I1040" s="173" t="s">
        <v>113</v>
      </c>
    </row>
    <row r="1041" spans="1:9" ht="15" thickBot="1" x14ac:dyDescent="0.25">
      <c r="A1041" s="74"/>
      <c r="B1041" s="427" t="s">
        <v>31</v>
      </c>
      <c r="C1041" s="428"/>
      <c r="D1041" s="429"/>
      <c r="F1041" s="398" t="s">
        <v>31</v>
      </c>
      <c r="G1041" s="399"/>
      <c r="H1041" s="399"/>
      <c r="I1041" s="400"/>
    </row>
    <row r="1042" spans="1:9" x14ac:dyDescent="0.2">
      <c r="A1042" s="74"/>
      <c r="B1042" s="41" t="s">
        <v>10</v>
      </c>
      <c r="C1042" s="42">
        <v>5517000</v>
      </c>
      <c r="D1042" s="43">
        <v>5517000</v>
      </c>
      <c r="F1042" s="225" t="s">
        <v>66</v>
      </c>
      <c r="G1042" s="290">
        <f>+MROUND(D1042*1.083,1000)</f>
        <v>5975000</v>
      </c>
      <c r="H1042" s="210">
        <f>(G1042/D1042)-1</f>
        <v>8.3016131955773176E-2</v>
      </c>
      <c r="I1042" s="211"/>
    </row>
    <row r="1043" spans="1:9" ht="15" thickBot="1" x14ac:dyDescent="0.25">
      <c r="A1043" s="74"/>
      <c r="B1043" s="63" t="s">
        <v>11</v>
      </c>
      <c r="C1043" s="8">
        <v>5517000</v>
      </c>
      <c r="D1043" s="9">
        <v>5517000</v>
      </c>
      <c r="F1043" s="26" t="s">
        <v>66</v>
      </c>
      <c r="G1043" s="268"/>
      <c r="H1043" s="31"/>
      <c r="I1043" s="25">
        <f>+G1042</f>
        <v>5975000</v>
      </c>
    </row>
    <row r="1044" spans="1:9" x14ac:dyDescent="0.2">
      <c r="A1044" s="74"/>
      <c r="B1044" s="63" t="s">
        <v>12</v>
      </c>
      <c r="C1044" s="8">
        <v>5517000</v>
      </c>
      <c r="D1044" s="9">
        <v>5517000</v>
      </c>
    </row>
    <row r="1045" spans="1:9" ht="15" thickBot="1" x14ac:dyDescent="0.25">
      <c r="A1045" s="74"/>
      <c r="B1045" s="49" t="s">
        <v>13</v>
      </c>
      <c r="C1045" s="50" t="s">
        <v>177</v>
      </c>
      <c r="D1045" s="51">
        <v>5517000</v>
      </c>
    </row>
    <row r="1046" spans="1:9" ht="15" thickBot="1" x14ac:dyDescent="0.25">
      <c r="A1046" s="74"/>
      <c r="B1046" s="427" t="s">
        <v>23</v>
      </c>
      <c r="C1046" s="428"/>
      <c r="D1046" s="429"/>
    </row>
    <row r="1047" spans="1:9" x14ac:dyDescent="0.2">
      <c r="A1047" s="74"/>
      <c r="B1047" s="41" t="s">
        <v>10</v>
      </c>
      <c r="C1047" s="42">
        <v>5517000</v>
      </c>
      <c r="D1047" s="43">
        <v>5517000</v>
      </c>
    </row>
    <row r="1048" spans="1:9" x14ac:dyDescent="0.2">
      <c r="A1048" s="74"/>
      <c r="B1048" s="63" t="s">
        <v>11</v>
      </c>
      <c r="C1048" s="8">
        <v>5517000</v>
      </c>
      <c r="D1048" s="9">
        <v>5517000</v>
      </c>
    </row>
    <row r="1049" spans="1:9" x14ac:dyDescent="0.2">
      <c r="A1049" s="74"/>
      <c r="B1049" s="63" t="s">
        <v>12</v>
      </c>
      <c r="C1049" s="8">
        <v>5517000</v>
      </c>
      <c r="D1049" s="9">
        <v>5517000</v>
      </c>
    </row>
    <row r="1050" spans="1:9" ht="15" thickBot="1" x14ac:dyDescent="0.25">
      <c r="A1050" s="74"/>
      <c r="B1050" s="26" t="s">
        <v>13</v>
      </c>
      <c r="C1050" s="152" t="s">
        <v>1</v>
      </c>
      <c r="D1050" s="12">
        <v>5517000</v>
      </c>
    </row>
    <row r="1051" spans="1:9" ht="15" thickBot="1" x14ac:dyDescent="0.25">
      <c r="A1051" s="74"/>
      <c r="B1051" s="289"/>
      <c r="C1051" s="289"/>
      <c r="D1051" s="289"/>
    </row>
    <row r="1052" spans="1:9" ht="15.75" x14ac:dyDescent="0.25">
      <c r="A1052" s="74"/>
      <c r="B1052" s="430" t="s">
        <v>178</v>
      </c>
      <c r="C1052" s="431"/>
      <c r="D1052" s="432"/>
      <c r="F1052" s="412" t="s">
        <v>178</v>
      </c>
      <c r="G1052" s="413"/>
      <c r="H1052" s="413"/>
      <c r="I1052" s="414"/>
    </row>
    <row r="1053" spans="1:9" x14ac:dyDescent="0.2">
      <c r="A1053" s="74"/>
      <c r="B1053" s="433" t="s">
        <v>81</v>
      </c>
      <c r="C1053" s="434"/>
      <c r="D1053" s="435"/>
      <c r="F1053" s="415" t="s">
        <v>81</v>
      </c>
      <c r="G1053" s="416"/>
      <c r="H1053" s="416"/>
      <c r="I1053" s="417"/>
    </row>
    <row r="1054" spans="1:9" x14ac:dyDescent="0.2">
      <c r="A1054" s="74"/>
      <c r="B1054" s="418" t="s">
        <v>4</v>
      </c>
      <c r="C1054" s="434" t="s">
        <v>5</v>
      </c>
      <c r="D1054" s="435"/>
      <c r="F1054" s="401" t="s">
        <v>4</v>
      </c>
      <c r="G1054" s="409" t="s">
        <v>5</v>
      </c>
      <c r="H1054" s="410"/>
      <c r="I1054" s="411"/>
    </row>
    <row r="1055" spans="1:9" ht="15" thickBot="1" x14ac:dyDescent="0.25">
      <c r="A1055" s="74"/>
      <c r="B1055" s="419"/>
      <c r="C1055" s="68" t="s">
        <v>77</v>
      </c>
      <c r="D1055" s="69" t="s">
        <v>78</v>
      </c>
      <c r="F1055" s="420"/>
      <c r="G1055" s="180" t="s">
        <v>77</v>
      </c>
      <c r="H1055" s="191" t="s">
        <v>79</v>
      </c>
      <c r="I1055" s="173" t="s">
        <v>113</v>
      </c>
    </row>
    <row r="1056" spans="1:9" x14ac:dyDescent="0.2">
      <c r="A1056" s="74"/>
      <c r="B1056" s="181" t="s">
        <v>10</v>
      </c>
      <c r="C1056" s="182">
        <v>5517000</v>
      </c>
      <c r="D1056" s="189">
        <v>5517000</v>
      </c>
      <c r="F1056" s="181" t="s">
        <v>10</v>
      </c>
      <c r="G1056" s="182">
        <f>+MROUND(D1056*1.083,1000)</f>
        <v>5975000</v>
      </c>
      <c r="H1056" s="190">
        <f>(G1056/D1056)-1</f>
        <v>8.3016131955773176E-2</v>
      </c>
      <c r="I1056" s="189">
        <f>+G1056</f>
        <v>5975000</v>
      </c>
    </row>
    <row r="1057" spans="1:9" ht="15" thickBot="1" x14ac:dyDescent="0.25">
      <c r="A1057" s="74"/>
      <c r="B1057" s="23" t="s">
        <v>11</v>
      </c>
      <c r="C1057" s="24">
        <v>5180000</v>
      </c>
      <c r="D1057" s="25">
        <v>5517000</v>
      </c>
      <c r="F1057" s="23" t="s">
        <v>11</v>
      </c>
      <c r="G1057" s="24">
        <f>+D1056</f>
        <v>5517000</v>
      </c>
      <c r="H1057" s="175">
        <f>(G1057/D1056)-1</f>
        <v>0</v>
      </c>
      <c r="I1057" s="25">
        <f>+G1056</f>
        <v>5975000</v>
      </c>
    </row>
    <row r="1058" spans="1:9" ht="15" thickBot="1" x14ac:dyDescent="0.25">
      <c r="A1058" s="74"/>
      <c r="B1058" s="288"/>
      <c r="C1058" s="293"/>
      <c r="D1058" s="293"/>
    </row>
    <row r="1059" spans="1:9" ht="21" thickBot="1" x14ac:dyDescent="0.35">
      <c r="A1059" s="74"/>
      <c r="B1059" s="459" t="s">
        <v>179</v>
      </c>
      <c r="C1059" s="562"/>
      <c r="D1059" s="563"/>
      <c r="F1059" s="405" t="s">
        <v>179</v>
      </c>
      <c r="G1059" s="406"/>
      <c r="H1059" s="407"/>
      <c r="I1059" s="408"/>
    </row>
    <row r="1060" spans="1:9" s="283" customFormat="1" ht="21" thickBot="1" x14ac:dyDescent="0.35">
      <c r="A1060" s="87"/>
      <c r="B1060" s="245"/>
      <c r="C1060" s="245"/>
      <c r="D1060" s="245"/>
      <c r="E1060" s="282"/>
      <c r="F1060" s="282"/>
      <c r="G1060" s="282"/>
      <c r="H1060" s="282"/>
      <c r="I1060" s="282"/>
    </row>
    <row r="1061" spans="1:9" ht="15.75" x14ac:dyDescent="0.25">
      <c r="A1061" s="74"/>
      <c r="B1061" s="452" t="s">
        <v>180</v>
      </c>
      <c r="C1061" s="453"/>
      <c r="D1061" s="454"/>
      <c r="F1061" s="412" t="s">
        <v>180</v>
      </c>
      <c r="G1061" s="413"/>
      <c r="H1061" s="413"/>
      <c r="I1061" s="414"/>
    </row>
    <row r="1062" spans="1:9" x14ac:dyDescent="0.2">
      <c r="A1062" s="74"/>
      <c r="B1062" s="455" t="s">
        <v>81</v>
      </c>
      <c r="C1062" s="409"/>
      <c r="D1062" s="411"/>
      <c r="F1062" s="415" t="s">
        <v>81</v>
      </c>
      <c r="G1062" s="416"/>
      <c r="H1062" s="416"/>
      <c r="I1062" s="417"/>
    </row>
    <row r="1063" spans="1:9" x14ac:dyDescent="0.2">
      <c r="A1063" s="74"/>
      <c r="B1063" s="401" t="s">
        <v>181</v>
      </c>
      <c r="C1063" s="434" t="s">
        <v>182</v>
      </c>
      <c r="D1063" s="435"/>
      <c r="F1063" s="401" t="s">
        <v>181</v>
      </c>
      <c r="G1063" s="409" t="s">
        <v>182</v>
      </c>
      <c r="H1063" s="410"/>
      <c r="I1063" s="411"/>
    </row>
    <row r="1064" spans="1:9" x14ac:dyDescent="0.2">
      <c r="A1064" s="74"/>
      <c r="B1064" s="402"/>
      <c r="C1064" s="4" t="s">
        <v>77</v>
      </c>
      <c r="D1064" s="5" t="s">
        <v>78</v>
      </c>
      <c r="F1064" s="402"/>
      <c r="G1064" s="27" t="s">
        <v>77</v>
      </c>
      <c r="H1064" s="192" t="s">
        <v>79</v>
      </c>
      <c r="I1064" s="28" t="s">
        <v>113</v>
      </c>
    </row>
    <row r="1065" spans="1:9" x14ac:dyDescent="0.2">
      <c r="A1065" s="74"/>
      <c r="B1065" s="62" t="s">
        <v>10</v>
      </c>
      <c r="C1065" s="8">
        <v>3360000</v>
      </c>
      <c r="D1065" s="9">
        <v>3360000</v>
      </c>
      <c r="F1065" s="62" t="s">
        <v>10</v>
      </c>
      <c r="G1065" s="21">
        <f>+MROUND(D1065*1.083,1000)</f>
        <v>3639000</v>
      </c>
      <c r="H1065" s="247">
        <f>(G1065/D1065)-1</f>
        <v>8.3035714285714324E-2</v>
      </c>
      <c r="I1065" s="22">
        <f>+G1065</f>
        <v>3639000</v>
      </c>
    </row>
    <row r="1066" spans="1:9" ht="15" thickBot="1" x14ac:dyDescent="0.25">
      <c r="A1066" s="74"/>
      <c r="B1066" s="23" t="s">
        <v>11</v>
      </c>
      <c r="C1066" s="11" t="s">
        <v>1</v>
      </c>
      <c r="D1066" s="12">
        <v>3360000</v>
      </c>
      <c r="F1066" s="23" t="s">
        <v>11</v>
      </c>
      <c r="G1066" s="24">
        <f>+D1065</f>
        <v>3360000</v>
      </c>
      <c r="H1066" s="175">
        <f>(G1066/D1065)-1</f>
        <v>0</v>
      </c>
      <c r="I1066" s="25">
        <f>+G1065</f>
        <v>3639000</v>
      </c>
    </row>
    <row r="1067" spans="1:9" ht="15" thickBot="1" x14ac:dyDescent="0.25">
      <c r="A1067" s="74"/>
    </row>
    <row r="1068" spans="1:9" ht="21" thickBot="1" x14ac:dyDescent="0.35">
      <c r="F1068" s="405" t="s">
        <v>192</v>
      </c>
      <c r="G1068" s="406"/>
      <c r="H1068" s="407"/>
      <c r="I1068" s="408"/>
    </row>
    <row r="1069" spans="1:9" ht="15" thickBot="1" x14ac:dyDescent="0.25"/>
    <row r="1070" spans="1:9" x14ac:dyDescent="0.2">
      <c r="F1070" s="395" t="s">
        <v>193</v>
      </c>
      <c r="G1070" s="396"/>
      <c r="H1070" s="396"/>
      <c r="I1070" s="397"/>
    </row>
    <row r="1071" spans="1:9" x14ac:dyDescent="0.2">
      <c r="F1071" s="398" t="s">
        <v>83</v>
      </c>
      <c r="G1071" s="399"/>
      <c r="H1071" s="399"/>
      <c r="I1071" s="400"/>
    </row>
    <row r="1072" spans="1:9" ht="15" x14ac:dyDescent="0.25">
      <c r="F1072" s="401" t="s">
        <v>181</v>
      </c>
      <c r="G1072" s="392" t="s">
        <v>182</v>
      </c>
      <c r="H1072" s="393"/>
      <c r="I1072" s="394"/>
    </row>
    <row r="1073" spans="6:9" x14ac:dyDescent="0.2">
      <c r="F1073" s="402"/>
      <c r="G1073" s="27" t="s">
        <v>77</v>
      </c>
      <c r="H1073" s="192" t="s">
        <v>79</v>
      </c>
      <c r="I1073" s="28" t="s">
        <v>113</v>
      </c>
    </row>
    <row r="1074" spans="6:9" x14ac:dyDescent="0.2">
      <c r="F1074" s="62" t="s">
        <v>66</v>
      </c>
      <c r="G1074" s="21">
        <v>6600000</v>
      </c>
      <c r="H1074" s="247">
        <f>IFERROR((G1074/D1074)-1,0)</f>
        <v>0</v>
      </c>
      <c r="I1074" s="22"/>
    </row>
    <row r="1075" spans="6:9" ht="15" thickBot="1" x14ac:dyDescent="0.25">
      <c r="F1075" s="23" t="s">
        <v>66</v>
      </c>
      <c r="G1075" s="24"/>
      <c r="H1075" s="175"/>
      <c r="I1075" s="25">
        <f>+G1074</f>
        <v>6600000</v>
      </c>
    </row>
    <row r="1076" spans="6:9" x14ac:dyDescent="0.2"/>
    <row r="1077" spans="6:9" x14ac:dyDescent="0.2"/>
    <row r="1078" spans="6:9" x14ac:dyDescent="0.2"/>
  </sheetData>
  <mergeCells count="812">
    <mergeCell ref="J2:L2"/>
    <mergeCell ref="J3:L3"/>
    <mergeCell ref="B6:D7"/>
    <mergeCell ref="B9:D9"/>
    <mergeCell ref="F6:I7"/>
    <mergeCell ref="F9:I9"/>
    <mergeCell ref="F10:I10"/>
    <mergeCell ref="B14:D14"/>
    <mergeCell ref="B21:D21"/>
    <mergeCell ref="B28:D28"/>
    <mergeCell ref="B34:D34"/>
    <mergeCell ref="B10:D10"/>
    <mergeCell ref="B11:D11"/>
    <mergeCell ref="C12:D12"/>
    <mergeCell ref="G12:I12"/>
    <mergeCell ref="F14:I14"/>
    <mergeCell ref="F21:I21"/>
    <mergeCell ref="F11:I11"/>
    <mergeCell ref="F28:I28"/>
    <mergeCell ref="B42:D42"/>
    <mergeCell ref="C43:D43"/>
    <mergeCell ref="B45:D45"/>
    <mergeCell ref="B35:D35"/>
    <mergeCell ref="C36:D36"/>
    <mergeCell ref="B41:D41"/>
    <mergeCell ref="C58:D58"/>
    <mergeCell ref="B60:D60"/>
    <mergeCell ref="B65:D65"/>
    <mergeCell ref="B50:D50"/>
    <mergeCell ref="B56:D56"/>
    <mergeCell ref="B57:D57"/>
    <mergeCell ref="B382:D382"/>
    <mergeCell ref="B343:D343"/>
    <mergeCell ref="B318:D318"/>
    <mergeCell ref="B324:D324"/>
    <mergeCell ref="B325:D325"/>
    <mergeCell ref="C326:D326"/>
    <mergeCell ref="B352:D352"/>
    <mergeCell ref="B358:D358"/>
    <mergeCell ref="B359:D359"/>
    <mergeCell ref="B344:D344"/>
    <mergeCell ref="C345:D345"/>
    <mergeCell ref="B347:D347"/>
    <mergeCell ref="B328:D328"/>
    <mergeCell ref="B335:D335"/>
    <mergeCell ref="B565:D565"/>
    <mergeCell ref="B571:D571"/>
    <mergeCell ref="B556:D556"/>
    <mergeCell ref="B557:D557"/>
    <mergeCell ref="C558:D558"/>
    <mergeCell ref="B493:D493"/>
    <mergeCell ref="C494:D494"/>
    <mergeCell ref="C474:D474"/>
    <mergeCell ref="B476:D476"/>
    <mergeCell ref="B481:D481"/>
    <mergeCell ref="B519:D519"/>
    <mergeCell ref="C520:D520"/>
    <mergeCell ref="B522:D522"/>
    <mergeCell ref="B496:D496"/>
    <mergeCell ref="B505:D505"/>
    <mergeCell ref="B512:D512"/>
    <mergeCell ref="B518:D518"/>
    <mergeCell ref="B474:B475"/>
    <mergeCell ref="B486:D486"/>
    <mergeCell ref="B492:D492"/>
    <mergeCell ref="B658:D658"/>
    <mergeCell ref="B623:D623"/>
    <mergeCell ref="B632:D632"/>
    <mergeCell ref="B639:D639"/>
    <mergeCell ref="B645:D645"/>
    <mergeCell ref="B619:D619"/>
    <mergeCell ref="B620:D620"/>
    <mergeCell ref="C621:D621"/>
    <mergeCell ref="B652:D652"/>
    <mergeCell ref="B688:D688"/>
    <mergeCell ref="B694:D694"/>
    <mergeCell ref="C711:D711"/>
    <mergeCell ref="B713:D713"/>
    <mergeCell ref="B718:D718"/>
    <mergeCell ref="B703:D703"/>
    <mergeCell ref="B709:D709"/>
    <mergeCell ref="B710:D710"/>
    <mergeCell ref="C668:D668"/>
    <mergeCell ref="B672:D672"/>
    <mergeCell ref="B673:D673"/>
    <mergeCell ref="B679:D679"/>
    <mergeCell ref="B680:D680"/>
    <mergeCell ref="C681:D681"/>
    <mergeCell ref="B674:D674"/>
    <mergeCell ref="C675:D675"/>
    <mergeCell ref="B678:D678"/>
    <mergeCell ref="B796:D796"/>
    <mergeCell ref="B797:D797"/>
    <mergeCell ref="B781:D781"/>
    <mergeCell ref="B782:D782"/>
    <mergeCell ref="C783:D783"/>
    <mergeCell ref="B813:D813"/>
    <mergeCell ref="C814:D814"/>
    <mergeCell ref="B816:D816"/>
    <mergeCell ref="B823:D823"/>
    <mergeCell ref="C798:D798"/>
    <mergeCell ref="B800:D800"/>
    <mergeCell ref="B806:D806"/>
    <mergeCell ref="B812:D812"/>
    <mergeCell ref="B783:B784"/>
    <mergeCell ref="B798:B799"/>
    <mergeCell ref="B785:D785"/>
    <mergeCell ref="B790:D790"/>
    <mergeCell ref="B876:D876"/>
    <mergeCell ref="B889:D889"/>
    <mergeCell ref="B891:D891"/>
    <mergeCell ref="B893:B894"/>
    <mergeCell ref="B835:D835"/>
    <mergeCell ref="B836:D836"/>
    <mergeCell ref="C837:D837"/>
    <mergeCell ref="B829:D829"/>
    <mergeCell ref="B830:D830"/>
    <mergeCell ref="C831:D831"/>
    <mergeCell ref="B852:D852"/>
    <mergeCell ref="B853:D853"/>
    <mergeCell ref="C854:D854"/>
    <mergeCell ref="B839:D839"/>
    <mergeCell ref="B844:D844"/>
    <mergeCell ref="B850:D850"/>
    <mergeCell ref="B981:D981"/>
    <mergeCell ref="B982:D982"/>
    <mergeCell ref="C969:D969"/>
    <mergeCell ref="B974:D974"/>
    <mergeCell ref="B975:D975"/>
    <mergeCell ref="B934:D934"/>
    <mergeCell ref="C935:D935"/>
    <mergeCell ref="B940:D940"/>
    <mergeCell ref="B927:D927"/>
    <mergeCell ref="C928:D928"/>
    <mergeCell ref="B933:D933"/>
    <mergeCell ref="B951:D951"/>
    <mergeCell ref="B952:D952"/>
    <mergeCell ref="C953:D953"/>
    <mergeCell ref="B941:D941"/>
    <mergeCell ref="C942:D942"/>
    <mergeCell ref="B949:D949"/>
    <mergeCell ref="B969:B970"/>
    <mergeCell ref="C990:D990"/>
    <mergeCell ref="B994:D994"/>
    <mergeCell ref="B996:D996"/>
    <mergeCell ref="C983:D983"/>
    <mergeCell ref="B988:D988"/>
    <mergeCell ref="B989:D989"/>
    <mergeCell ref="B1004:D1004"/>
    <mergeCell ref="C1005:D1005"/>
    <mergeCell ref="B1007:D1007"/>
    <mergeCell ref="B997:D997"/>
    <mergeCell ref="C998:D998"/>
    <mergeCell ref="B1003:D1003"/>
    <mergeCell ref="B990:B991"/>
    <mergeCell ref="B1062:D1062"/>
    <mergeCell ref="C1063:D1063"/>
    <mergeCell ref="C1054:D1054"/>
    <mergeCell ref="B1059:D1059"/>
    <mergeCell ref="B1061:D1061"/>
    <mergeCell ref="G36:I36"/>
    <mergeCell ref="F34:I34"/>
    <mergeCell ref="F35:I35"/>
    <mergeCell ref="F36:F37"/>
    <mergeCell ref="B36:B37"/>
    <mergeCell ref="G43:I43"/>
    <mergeCell ref="F45:I45"/>
    <mergeCell ref="F41:I41"/>
    <mergeCell ref="F42:I42"/>
    <mergeCell ref="F43:F44"/>
    <mergeCell ref="B43:B44"/>
    <mergeCell ref="G58:I58"/>
    <mergeCell ref="F60:I60"/>
    <mergeCell ref="B1021:D1021"/>
    <mergeCell ref="C1022:D1022"/>
    <mergeCell ref="B1037:D1037"/>
    <mergeCell ref="B1012:D1012"/>
    <mergeCell ref="B1018:D1018"/>
    <mergeCell ref="B1020:D1020"/>
    <mergeCell ref="F78:I78"/>
    <mergeCell ref="F79:I79"/>
    <mergeCell ref="F80:F81"/>
    <mergeCell ref="B80:B81"/>
    <mergeCell ref="F56:I56"/>
    <mergeCell ref="F57:I57"/>
    <mergeCell ref="B58:B59"/>
    <mergeCell ref="F58:F59"/>
    <mergeCell ref="G73:I73"/>
    <mergeCell ref="F71:I71"/>
    <mergeCell ref="F72:I72"/>
    <mergeCell ref="B73:B74"/>
    <mergeCell ref="F73:F74"/>
    <mergeCell ref="B78:D78"/>
    <mergeCell ref="B79:D79"/>
    <mergeCell ref="C80:D80"/>
    <mergeCell ref="B71:D71"/>
    <mergeCell ref="B72:D72"/>
    <mergeCell ref="C73:D73"/>
    <mergeCell ref="G95:I95"/>
    <mergeCell ref="F97:I97"/>
    <mergeCell ref="F106:I106"/>
    <mergeCell ref="B95:B96"/>
    <mergeCell ref="F95:F96"/>
    <mergeCell ref="F93:I93"/>
    <mergeCell ref="F94:I94"/>
    <mergeCell ref="F113:I113"/>
    <mergeCell ref="G80:I80"/>
    <mergeCell ref="F82:I82"/>
    <mergeCell ref="B106:D106"/>
    <mergeCell ref="B113:D113"/>
    <mergeCell ref="B94:D94"/>
    <mergeCell ref="C95:D95"/>
    <mergeCell ref="B97:D97"/>
    <mergeCell ref="B82:D82"/>
    <mergeCell ref="B87:D87"/>
    <mergeCell ref="B93:D93"/>
    <mergeCell ref="F140:I140"/>
    <mergeCell ref="F141:I141"/>
    <mergeCell ref="B142:B143"/>
    <mergeCell ref="F142:F143"/>
    <mergeCell ref="G121:I121"/>
    <mergeCell ref="F123:I123"/>
    <mergeCell ref="F132:I132"/>
    <mergeCell ref="F119:I119"/>
    <mergeCell ref="F120:I120"/>
    <mergeCell ref="F121:F122"/>
    <mergeCell ref="B121:B122"/>
    <mergeCell ref="B140:D140"/>
    <mergeCell ref="B141:D141"/>
    <mergeCell ref="C142:D142"/>
    <mergeCell ref="C121:D121"/>
    <mergeCell ref="B123:D123"/>
    <mergeCell ref="B132:D132"/>
    <mergeCell ref="B119:D119"/>
    <mergeCell ref="B120:D120"/>
    <mergeCell ref="G157:I157"/>
    <mergeCell ref="F159:I159"/>
    <mergeCell ref="F166:I166"/>
    <mergeCell ref="F155:I155"/>
    <mergeCell ref="F156:I156"/>
    <mergeCell ref="B157:B158"/>
    <mergeCell ref="F157:F158"/>
    <mergeCell ref="G142:I142"/>
    <mergeCell ref="F144:I144"/>
    <mergeCell ref="B155:D155"/>
    <mergeCell ref="B166:D166"/>
    <mergeCell ref="B156:D156"/>
    <mergeCell ref="C157:D157"/>
    <mergeCell ref="B159:D159"/>
    <mergeCell ref="B144:D144"/>
    <mergeCell ref="B149:D149"/>
    <mergeCell ref="F189:I189"/>
    <mergeCell ref="F190:I190"/>
    <mergeCell ref="F191:F192"/>
    <mergeCell ref="G176:I176"/>
    <mergeCell ref="F178:I178"/>
    <mergeCell ref="B176:B177"/>
    <mergeCell ref="F176:F177"/>
    <mergeCell ref="F174:I174"/>
    <mergeCell ref="F175:I175"/>
    <mergeCell ref="B191:B192"/>
    <mergeCell ref="G191:I191"/>
    <mergeCell ref="B189:D189"/>
    <mergeCell ref="B190:D190"/>
    <mergeCell ref="C191:D191"/>
    <mergeCell ref="C176:D176"/>
    <mergeCell ref="B178:D178"/>
    <mergeCell ref="B183:D183"/>
    <mergeCell ref="B174:D174"/>
    <mergeCell ref="B175:D175"/>
    <mergeCell ref="G217:I217"/>
    <mergeCell ref="F219:I219"/>
    <mergeCell ref="F215:I215"/>
    <mergeCell ref="F216:I216"/>
    <mergeCell ref="F217:F218"/>
    <mergeCell ref="B217:B218"/>
    <mergeCell ref="G232:I232"/>
    <mergeCell ref="F193:I193"/>
    <mergeCell ref="F202:I202"/>
    <mergeCell ref="F209:I209"/>
    <mergeCell ref="C232:D232"/>
    <mergeCell ref="B224:D224"/>
    <mergeCell ref="B230:D230"/>
    <mergeCell ref="B231:D231"/>
    <mergeCell ref="B216:D216"/>
    <mergeCell ref="C217:D217"/>
    <mergeCell ref="B219:D219"/>
    <mergeCell ref="B193:D193"/>
    <mergeCell ref="B202:D202"/>
    <mergeCell ref="B209:D209"/>
    <mergeCell ref="B215:D215"/>
    <mergeCell ref="F256:I256"/>
    <mergeCell ref="F263:I263"/>
    <mergeCell ref="B247:B248"/>
    <mergeCell ref="F245:I245"/>
    <mergeCell ref="F246:I246"/>
    <mergeCell ref="F247:F248"/>
    <mergeCell ref="F234:I234"/>
    <mergeCell ref="F230:I230"/>
    <mergeCell ref="F231:I231"/>
    <mergeCell ref="F232:F233"/>
    <mergeCell ref="B232:B233"/>
    <mergeCell ref="G247:I247"/>
    <mergeCell ref="F249:I249"/>
    <mergeCell ref="B245:D245"/>
    <mergeCell ref="B246:D246"/>
    <mergeCell ref="C247:D247"/>
    <mergeCell ref="B234:D234"/>
    <mergeCell ref="B239:D239"/>
    <mergeCell ref="B249:D249"/>
    <mergeCell ref="B256:D256"/>
    <mergeCell ref="B263:D263"/>
    <mergeCell ref="F287:I287"/>
    <mergeCell ref="F276:I276"/>
    <mergeCell ref="F277:I277"/>
    <mergeCell ref="B278:B279"/>
    <mergeCell ref="F278:F279"/>
    <mergeCell ref="F294:I294"/>
    <mergeCell ref="G271:I271"/>
    <mergeCell ref="F269:I269"/>
    <mergeCell ref="F270:I270"/>
    <mergeCell ref="F271:F272"/>
    <mergeCell ref="B271:B272"/>
    <mergeCell ref="G278:I278"/>
    <mergeCell ref="F280:I280"/>
    <mergeCell ref="B287:D287"/>
    <mergeCell ref="B294:D294"/>
    <mergeCell ref="B269:D269"/>
    <mergeCell ref="B277:D277"/>
    <mergeCell ref="C278:D278"/>
    <mergeCell ref="B280:D280"/>
    <mergeCell ref="B270:D270"/>
    <mergeCell ref="C271:D271"/>
    <mergeCell ref="B276:D276"/>
    <mergeCell ref="F324:I324"/>
    <mergeCell ref="F325:I325"/>
    <mergeCell ref="G302:I302"/>
    <mergeCell ref="F304:I304"/>
    <mergeCell ref="F311:I311"/>
    <mergeCell ref="F300:I300"/>
    <mergeCell ref="F301:I301"/>
    <mergeCell ref="F302:F303"/>
    <mergeCell ref="B302:B303"/>
    <mergeCell ref="F318:I318"/>
    <mergeCell ref="C302:D302"/>
    <mergeCell ref="B304:D304"/>
    <mergeCell ref="B311:D311"/>
    <mergeCell ref="B300:D300"/>
    <mergeCell ref="B301:D301"/>
    <mergeCell ref="G345:I345"/>
    <mergeCell ref="F347:I347"/>
    <mergeCell ref="F343:I343"/>
    <mergeCell ref="F344:I344"/>
    <mergeCell ref="F345:F346"/>
    <mergeCell ref="B345:B346"/>
    <mergeCell ref="G326:I326"/>
    <mergeCell ref="F328:I328"/>
    <mergeCell ref="F335:I335"/>
    <mergeCell ref="F326:F327"/>
    <mergeCell ref="B326:B327"/>
    <mergeCell ref="G375:I375"/>
    <mergeCell ref="F377:I377"/>
    <mergeCell ref="F373:I373"/>
    <mergeCell ref="F374:I374"/>
    <mergeCell ref="B375:B376"/>
    <mergeCell ref="F375:F376"/>
    <mergeCell ref="G360:I360"/>
    <mergeCell ref="F362:I362"/>
    <mergeCell ref="F358:I358"/>
    <mergeCell ref="F359:I359"/>
    <mergeCell ref="F360:F361"/>
    <mergeCell ref="B360:B361"/>
    <mergeCell ref="B367:D367"/>
    <mergeCell ref="B373:D373"/>
    <mergeCell ref="B374:D374"/>
    <mergeCell ref="C360:D360"/>
    <mergeCell ref="B362:D362"/>
    <mergeCell ref="C375:D375"/>
    <mergeCell ref="B377:D377"/>
    <mergeCell ref="F403:I403"/>
    <mergeCell ref="F404:I404"/>
    <mergeCell ref="F405:F406"/>
    <mergeCell ref="B405:B406"/>
    <mergeCell ref="F425:I425"/>
    <mergeCell ref="G390:I390"/>
    <mergeCell ref="F392:I392"/>
    <mergeCell ref="F388:I388"/>
    <mergeCell ref="F389:I389"/>
    <mergeCell ref="F390:F391"/>
    <mergeCell ref="B390:B391"/>
    <mergeCell ref="G405:I405"/>
    <mergeCell ref="B404:D404"/>
    <mergeCell ref="C405:D405"/>
    <mergeCell ref="B407:D407"/>
    <mergeCell ref="B392:D392"/>
    <mergeCell ref="B397:D397"/>
    <mergeCell ref="B403:D403"/>
    <mergeCell ref="B418:D418"/>
    <mergeCell ref="B425:D425"/>
    <mergeCell ref="B388:D388"/>
    <mergeCell ref="B389:D389"/>
    <mergeCell ref="C390:D390"/>
    <mergeCell ref="G433:I433"/>
    <mergeCell ref="F435:I435"/>
    <mergeCell ref="F444:I444"/>
    <mergeCell ref="F431:I431"/>
    <mergeCell ref="F432:I432"/>
    <mergeCell ref="F433:F434"/>
    <mergeCell ref="B433:B434"/>
    <mergeCell ref="F407:I407"/>
    <mergeCell ref="F418:I418"/>
    <mergeCell ref="C433:D433"/>
    <mergeCell ref="B435:D435"/>
    <mergeCell ref="B444:D444"/>
    <mergeCell ref="B431:D431"/>
    <mergeCell ref="B432:D432"/>
    <mergeCell ref="F472:I472"/>
    <mergeCell ref="F473:I473"/>
    <mergeCell ref="F474:F475"/>
    <mergeCell ref="G454:I454"/>
    <mergeCell ref="F456:I456"/>
    <mergeCell ref="B454:B455"/>
    <mergeCell ref="F454:F455"/>
    <mergeCell ref="F465:I465"/>
    <mergeCell ref="F452:I452"/>
    <mergeCell ref="F453:I453"/>
    <mergeCell ref="B456:D456"/>
    <mergeCell ref="B465:D465"/>
    <mergeCell ref="B472:D472"/>
    <mergeCell ref="B473:D473"/>
    <mergeCell ref="B452:D452"/>
    <mergeCell ref="B453:D453"/>
    <mergeCell ref="C454:D454"/>
    <mergeCell ref="G494:I494"/>
    <mergeCell ref="F496:I496"/>
    <mergeCell ref="F505:I505"/>
    <mergeCell ref="B494:B495"/>
    <mergeCell ref="F494:F495"/>
    <mergeCell ref="F512:I512"/>
    <mergeCell ref="F492:I492"/>
    <mergeCell ref="F493:I493"/>
    <mergeCell ref="G474:I474"/>
    <mergeCell ref="F476:I476"/>
    <mergeCell ref="F481:I481"/>
    <mergeCell ref="F486:I486"/>
    <mergeCell ref="F537:I537"/>
    <mergeCell ref="F538:I538"/>
    <mergeCell ref="G520:I520"/>
    <mergeCell ref="F522:I522"/>
    <mergeCell ref="F529:I529"/>
    <mergeCell ref="F518:I518"/>
    <mergeCell ref="F519:I519"/>
    <mergeCell ref="B520:B521"/>
    <mergeCell ref="F520:F521"/>
    <mergeCell ref="B529:D529"/>
    <mergeCell ref="B537:D537"/>
    <mergeCell ref="B538:D538"/>
    <mergeCell ref="G558:I558"/>
    <mergeCell ref="F560:I560"/>
    <mergeCell ref="F556:I556"/>
    <mergeCell ref="F557:I557"/>
    <mergeCell ref="F558:F559"/>
    <mergeCell ref="B558:B559"/>
    <mergeCell ref="G539:I539"/>
    <mergeCell ref="F541:I541"/>
    <mergeCell ref="F548:I548"/>
    <mergeCell ref="F539:F540"/>
    <mergeCell ref="B539:B540"/>
    <mergeCell ref="C539:D539"/>
    <mergeCell ref="B541:D541"/>
    <mergeCell ref="B548:D548"/>
    <mergeCell ref="B560:D560"/>
    <mergeCell ref="F582:I582"/>
    <mergeCell ref="F591:I591"/>
    <mergeCell ref="F578:I578"/>
    <mergeCell ref="F579:I579"/>
    <mergeCell ref="F598:I598"/>
    <mergeCell ref="B580:B581"/>
    <mergeCell ref="F580:F581"/>
    <mergeCell ref="G573:I573"/>
    <mergeCell ref="F571:I571"/>
    <mergeCell ref="F572:I572"/>
    <mergeCell ref="B573:B574"/>
    <mergeCell ref="F573:F574"/>
    <mergeCell ref="G580:I580"/>
    <mergeCell ref="B579:D579"/>
    <mergeCell ref="C580:D580"/>
    <mergeCell ref="B582:D582"/>
    <mergeCell ref="B572:D572"/>
    <mergeCell ref="C573:D573"/>
    <mergeCell ref="B578:D578"/>
    <mergeCell ref="B591:D591"/>
    <mergeCell ref="B598:D598"/>
    <mergeCell ref="F619:I619"/>
    <mergeCell ref="F620:I620"/>
    <mergeCell ref="F621:F622"/>
    <mergeCell ref="B621:B622"/>
    <mergeCell ref="G606:I606"/>
    <mergeCell ref="F608:I608"/>
    <mergeCell ref="F604:I604"/>
    <mergeCell ref="F605:I605"/>
    <mergeCell ref="F606:F607"/>
    <mergeCell ref="B606:B607"/>
    <mergeCell ref="C606:D606"/>
    <mergeCell ref="B608:D608"/>
    <mergeCell ref="B613:D613"/>
    <mergeCell ref="B604:D604"/>
    <mergeCell ref="B605:D605"/>
    <mergeCell ref="F645:I645"/>
    <mergeCell ref="G649:I649"/>
    <mergeCell ref="F647:I647"/>
    <mergeCell ref="F648:I648"/>
    <mergeCell ref="B649:B650"/>
    <mergeCell ref="F649:F650"/>
    <mergeCell ref="G621:I621"/>
    <mergeCell ref="F623:I623"/>
    <mergeCell ref="F632:I632"/>
    <mergeCell ref="F639:I639"/>
    <mergeCell ref="B647:D647"/>
    <mergeCell ref="B648:D648"/>
    <mergeCell ref="C649:D649"/>
    <mergeCell ref="G668:I668"/>
    <mergeCell ref="F666:I666"/>
    <mergeCell ref="F667:I667"/>
    <mergeCell ref="F668:F669"/>
    <mergeCell ref="B668:B669"/>
    <mergeCell ref="G655:I655"/>
    <mergeCell ref="F653:I653"/>
    <mergeCell ref="F654:I654"/>
    <mergeCell ref="B655:B656"/>
    <mergeCell ref="F655:F656"/>
    <mergeCell ref="G661:I661"/>
    <mergeCell ref="F659:I659"/>
    <mergeCell ref="F660:I660"/>
    <mergeCell ref="B661:B662"/>
    <mergeCell ref="F661:F662"/>
    <mergeCell ref="B665:D665"/>
    <mergeCell ref="B666:D666"/>
    <mergeCell ref="B667:D667"/>
    <mergeCell ref="B653:D653"/>
    <mergeCell ref="B659:D659"/>
    <mergeCell ref="B660:D660"/>
    <mergeCell ref="C661:D661"/>
    <mergeCell ref="B654:D654"/>
    <mergeCell ref="C655:D655"/>
    <mergeCell ref="G675:I675"/>
    <mergeCell ref="F673:I673"/>
    <mergeCell ref="F674:I674"/>
    <mergeCell ref="B675:B676"/>
    <mergeCell ref="F675:F676"/>
    <mergeCell ref="G681:I681"/>
    <mergeCell ref="F683:I683"/>
    <mergeCell ref="F679:I679"/>
    <mergeCell ref="F680:I680"/>
    <mergeCell ref="F681:F682"/>
    <mergeCell ref="B681:B682"/>
    <mergeCell ref="B683:D683"/>
    <mergeCell ref="G711:I711"/>
    <mergeCell ref="F713:I713"/>
    <mergeCell ref="F709:I709"/>
    <mergeCell ref="F710:I710"/>
    <mergeCell ref="F711:F712"/>
    <mergeCell ref="B711:B712"/>
    <mergeCell ref="G696:I696"/>
    <mergeCell ref="F698:I698"/>
    <mergeCell ref="F694:I694"/>
    <mergeCell ref="F695:I695"/>
    <mergeCell ref="F696:F697"/>
    <mergeCell ref="B696:B697"/>
    <mergeCell ref="B695:D695"/>
    <mergeCell ref="C696:D696"/>
    <mergeCell ref="B698:D698"/>
    <mergeCell ref="F735:I735"/>
    <mergeCell ref="F736:I736"/>
    <mergeCell ref="B737:B738"/>
    <mergeCell ref="F737:F738"/>
    <mergeCell ref="G726:I726"/>
    <mergeCell ref="F724:I724"/>
    <mergeCell ref="F725:I725"/>
    <mergeCell ref="F726:F727"/>
    <mergeCell ref="B726:B727"/>
    <mergeCell ref="F733:I733"/>
    <mergeCell ref="G737:I737"/>
    <mergeCell ref="B733:D733"/>
    <mergeCell ref="B735:D735"/>
    <mergeCell ref="B736:D736"/>
    <mergeCell ref="B724:D724"/>
    <mergeCell ref="B725:D725"/>
    <mergeCell ref="C726:D726"/>
    <mergeCell ref="C737:D737"/>
    <mergeCell ref="G756:I756"/>
    <mergeCell ref="F754:I754"/>
    <mergeCell ref="F755:I755"/>
    <mergeCell ref="B756:B757"/>
    <mergeCell ref="F756:F757"/>
    <mergeCell ref="G762:I762"/>
    <mergeCell ref="F764:I764"/>
    <mergeCell ref="F739:I739"/>
    <mergeCell ref="F748:I748"/>
    <mergeCell ref="B761:D761"/>
    <mergeCell ref="C762:D762"/>
    <mergeCell ref="B764:D764"/>
    <mergeCell ref="B755:D755"/>
    <mergeCell ref="C756:D756"/>
    <mergeCell ref="B760:D760"/>
    <mergeCell ref="B739:D739"/>
    <mergeCell ref="B748:D748"/>
    <mergeCell ref="B754:D754"/>
    <mergeCell ref="G783:I783"/>
    <mergeCell ref="F785:I785"/>
    <mergeCell ref="F790:I790"/>
    <mergeCell ref="F781:I781"/>
    <mergeCell ref="F782:I782"/>
    <mergeCell ref="F783:F784"/>
    <mergeCell ref="F760:I760"/>
    <mergeCell ref="F761:I761"/>
    <mergeCell ref="B762:B763"/>
    <mergeCell ref="F762:F763"/>
    <mergeCell ref="F769:I769"/>
    <mergeCell ref="G777:I777"/>
    <mergeCell ref="F775:I775"/>
    <mergeCell ref="F776:I776"/>
    <mergeCell ref="B777:B778"/>
    <mergeCell ref="F777:F778"/>
    <mergeCell ref="B775:D775"/>
    <mergeCell ref="B776:D776"/>
    <mergeCell ref="C777:D777"/>
    <mergeCell ref="B769:D769"/>
    <mergeCell ref="G814:I814"/>
    <mergeCell ref="F816:I816"/>
    <mergeCell ref="F812:I812"/>
    <mergeCell ref="F813:I813"/>
    <mergeCell ref="F823:I823"/>
    <mergeCell ref="G798:I798"/>
    <mergeCell ref="F800:I800"/>
    <mergeCell ref="F806:I806"/>
    <mergeCell ref="F796:I796"/>
    <mergeCell ref="F797:I797"/>
    <mergeCell ref="F798:F799"/>
    <mergeCell ref="F839:I839"/>
    <mergeCell ref="F835:I835"/>
    <mergeCell ref="F836:I836"/>
    <mergeCell ref="B837:B838"/>
    <mergeCell ref="F837:F838"/>
    <mergeCell ref="F850:I850"/>
    <mergeCell ref="G869:I869"/>
    <mergeCell ref="G831:I831"/>
    <mergeCell ref="F829:I829"/>
    <mergeCell ref="F830:I830"/>
    <mergeCell ref="F831:F832"/>
    <mergeCell ref="B831:B832"/>
    <mergeCell ref="G837:I837"/>
    <mergeCell ref="B868:D868"/>
    <mergeCell ref="C869:D869"/>
    <mergeCell ref="B856:D856"/>
    <mergeCell ref="B861:D861"/>
    <mergeCell ref="B867:D867"/>
    <mergeCell ref="F871:I871"/>
    <mergeCell ref="F867:I867"/>
    <mergeCell ref="F868:I868"/>
    <mergeCell ref="B854:B855"/>
    <mergeCell ref="F869:F870"/>
    <mergeCell ref="G854:I854"/>
    <mergeCell ref="F856:I856"/>
    <mergeCell ref="F852:I852"/>
    <mergeCell ref="F853:I853"/>
    <mergeCell ref="F854:F855"/>
    <mergeCell ref="B871:D871"/>
    <mergeCell ref="F898:I898"/>
    <mergeCell ref="F899:I899"/>
    <mergeCell ref="F900:F901"/>
    <mergeCell ref="B900:B901"/>
    <mergeCell ref="G884:I884"/>
    <mergeCell ref="F882:I882"/>
    <mergeCell ref="F883:I883"/>
    <mergeCell ref="F884:F885"/>
    <mergeCell ref="G893:I893"/>
    <mergeCell ref="F891:I891"/>
    <mergeCell ref="F892:I892"/>
    <mergeCell ref="F893:F894"/>
    <mergeCell ref="F889:I889"/>
    <mergeCell ref="B899:D899"/>
    <mergeCell ref="C900:D900"/>
    <mergeCell ref="B892:D892"/>
    <mergeCell ref="C893:D893"/>
    <mergeCell ref="B898:D898"/>
    <mergeCell ref="G907:I907"/>
    <mergeCell ref="F905:I905"/>
    <mergeCell ref="F906:I906"/>
    <mergeCell ref="F907:F908"/>
    <mergeCell ref="B907:B908"/>
    <mergeCell ref="G914:I914"/>
    <mergeCell ref="F912:I912"/>
    <mergeCell ref="F913:I913"/>
    <mergeCell ref="G900:I900"/>
    <mergeCell ref="B906:D906"/>
    <mergeCell ref="C907:D907"/>
    <mergeCell ref="B912:D912"/>
    <mergeCell ref="B905:D905"/>
    <mergeCell ref="B913:D913"/>
    <mergeCell ref="C914:D914"/>
    <mergeCell ref="G928:I928"/>
    <mergeCell ref="F926:I926"/>
    <mergeCell ref="F927:I927"/>
    <mergeCell ref="F928:F929"/>
    <mergeCell ref="B928:B929"/>
    <mergeCell ref="G921:I921"/>
    <mergeCell ref="F919:I919"/>
    <mergeCell ref="F920:I920"/>
    <mergeCell ref="F914:F915"/>
    <mergeCell ref="B914:B915"/>
    <mergeCell ref="F921:F922"/>
    <mergeCell ref="B921:B922"/>
    <mergeCell ref="B920:D920"/>
    <mergeCell ref="C921:D921"/>
    <mergeCell ref="B926:D926"/>
    <mergeCell ref="B919:D919"/>
    <mergeCell ref="G935:I935"/>
    <mergeCell ref="F933:I933"/>
    <mergeCell ref="F934:I934"/>
    <mergeCell ref="F935:F936"/>
    <mergeCell ref="B935:B936"/>
    <mergeCell ref="G942:I942"/>
    <mergeCell ref="F940:I940"/>
    <mergeCell ref="F941:I941"/>
    <mergeCell ref="F942:F943"/>
    <mergeCell ref="B942:B943"/>
    <mergeCell ref="F949:I949"/>
    <mergeCell ref="G953:I953"/>
    <mergeCell ref="F951:I951"/>
    <mergeCell ref="F952:I952"/>
    <mergeCell ref="F953:F954"/>
    <mergeCell ref="B953:B954"/>
    <mergeCell ref="F958:I958"/>
    <mergeCell ref="B958:D958"/>
    <mergeCell ref="B960:D960"/>
    <mergeCell ref="B976:B977"/>
    <mergeCell ref="G962:I962"/>
    <mergeCell ref="B962:B963"/>
    <mergeCell ref="F962:F963"/>
    <mergeCell ref="C962:D962"/>
    <mergeCell ref="B967:D967"/>
    <mergeCell ref="B968:D968"/>
    <mergeCell ref="C976:D976"/>
    <mergeCell ref="F960:I960"/>
    <mergeCell ref="F961:I961"/>
    <mergeCell ref="B961:D961"/>
    <mergeCell ref="G983:I983"/>
    <mergeCell ref="F981:I981"/>
    <mergeCell ref="F982:I982"/>
    <mergeCell ref="G990:I990"/>
    <mergeCell ref="F988:I988"/>
    <mergeCell ref="F989:I989"/>
    <mergeCell ref="F990:F991"/>
    <mergeCell ref="G969:I969"/>
    <mergeCell ref="F967:I967"/>
    <mergeCell ref="F968:I968"/>
    <mergeCell ref="F969:F970"/>
    <mergeCell ref="G976:I976"/>
    <mergeCell ref="F974:I974"/>
    <mergeCell ref="F975:I975"/>
    <mergeCell ref="F976:F977"/>
    <mergeCell ref="F1003:I1003"/>
    <mergeCell ref="F1004:I1004"/>
    <mergeCell ref="B1005:B1006"/>
    <mergeCell ref="F1005:F1006"/>
    <mergeCell ref="F1018:I1018"/>
    <mergeCell ref="F994:I994"/>
    <mergeCell ref="G998:I998"/>
    <mergeCell ref="F996:I996"/>
    <mergeCell ref="F997:I997"/>
    <mergeCell ref="F998:F999"/>
    <mergeCell ref="B998:B999"/>
    <mergeCell ref="B1054:B1055"/>
    <mergeCell ref="G1022:I1022"/>
    <mergeCell ref="F1020:I1020"/>
    <mergeCell ref="F1021:I1021"/>
    <mergeCell ref="B1022:B1023"/>
    <mergeCell ref="F1022:F1023"/>
    <mergeCell ref="G1039:I1039"/>
    <mergeCell ref="G1005:I1005"/>
    <mergeCell ref="F1007:I1007"/>
    <mergeCell ref="B1046:D1046"/>
    <mergeCell ref="B1052:D1052"/>
    <mergeCell ref="B1053:D1053"/>
    <mergeCell ref="B1038:D1038"/>
    <mergeCell ref="C1039:D1039"/>
    <mergeCell ref="B1041:D1041"/>
    <mergeCell ref="G1072:I1072"/>
    <mergeCell ref="F1070:I1070"/>
    <mergeCell ref="F1071:I1071"/>
    <mergeCell ref="F1072:F1073"/>
    <mergeCell ref="F12:F13"/>
    <mergeCell ref="B12:B13"/>
    <mergeCell ref="D2:I2"/>
    <mergeCell ref="D3:I3"/>
    <mergeCell ref="F1059:I1059"/>
    <mergeCell ref="G1063:I1063"/>
    <mergeCell ref="F1061:I1061"/>
    <mergeCell ref="F1062:I1062"/>
    <mergeCell ref="B1063:B1064"/>
    <mergeCell ref="F1063:F1064"/>
    <mergeCell ref="F1068:I1068"/>
    <mergeCell ref="F1041:I1041"/>
    <mergeCell ref="F1037:I1037"/>
    <mergeCell ref="F1038:I1038"/>
    <mergeCell ref="B1039:B1040"/>
    <mergeCell ref="F1039:F1040"/>
    <mergeCell ref="G1054:I1054"/>
    <mergeCell ref="F1052:I1052"/>
    <mergeCell ref="F1053:I1053"/>
    <mergeCell ref="F1054:F1055"/>
  </mergeCells>
  <pageMargins left="0.51181102362204722" right="0.11811023622047245" top="0.15748031496062992" bottom="0.15748031496062992" header="0.31496062992125984" footer="0.31496062992125984"/>
  <pageSetup scale="85" orientation="portrait" r:id="rId1"/>
  <ignoredErrors>
    <ignoredError sqref="G18:G19 G100 G102 G101 G103 G129 G197:G198 G199 G253:G254 G284:G285 G308:G309 G411:G412 G413 G441 G460 G500:G501 G502 G586:G587 G588 G627:G628 G629 G743 H772 G804 G8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Matric. Pregra</vt:lpstr>
      <vt:lpstr>Matric Esp.-Maest.-Doct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Orlando Castaño Garzon</dc:creator>
  <cp:lastModifiedBy>Yudy Cecilia Chacon Pulido</cp:lastModifiedBy>
  <dcterms:created xsi:type="dcterms:W3CDTF">2015-12-14T14:42:14Z</dcterms:created>
  <dcterms:modified xsi:type="dcterms:W3CDTF">2016-12-14T22:01:08Z</dcterms:modified>
</cp:coreProperties>
</file>